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2D432C56-19C8-44D6-8126-92184051A961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obrazec ПЛ1-П" sheetId="2" r:id="rId1"/>
    <sheet name="prim_paketi" sheetId="3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O19" i="2" l="1"/>
  <c r="I19" i="2" s="1"/>
  <c r="O12" i="2"/>
  <c r="E12" i="2" s="1"/>
  <c r="O13" i="2"/>
  <c r="E13" i="2" s="1"/>
  <c r="O14" i="2"/>
  <c r="I14" i="2" s="1"/>
  <c r="O15" i="2"/>
  <c r="I15" i="2" s="1"/>
  <c r="O16" i="2"/>
  <c r="E16" i="2" s="1"/>
  <c r="O17" i="2"/>
  <c r="E17" i="2" s="1"/>
  <c r="O18" i="2"/>
  <c r="K18" i="2" s="1"/>
  <c r="O11" i="2"/>
  <c r="E11" i="2" s="1"/>
  <c r="G17" i="2"/>
  <c r="G15" i="2"/>
  <c r="I16" i="2"/>
  <c r="G16" i="2"/>
  <c r="M16" i="2"/>
  <c r="K16" i="2"/>
  <c r="G12" i="2"/>
  <c r="I12" i="2"/>
  <c r="M12" i="2"/>
  <c r="K12" i="2"/>
  <c r="G11" i="2"/>
  <c r="M11" i="2"/>
  <c r="N12" i="2" l="1"/>
  <c r="N16" i="2"/>
  <c r="I18" i="2"/>
  <c r="M17" i="2"/>
  <c r="K17" i="2"/>
  <c r="D19" i="2"/>
  <c r="D15" i="2"/>
  <c r="E19" i="2"/>
  <c r="E15" i="2"/>
  <c r="D18" i="2"/>
  <c r="D14" i="2"/>
  <c r="E18" i="2"/>
  <c r="E14" i="2"/>
  <c r="M19" i="2"/>
  <c r="M14" i="2"/>
  <c r="G19" i="2"/>
  <c r="I11" i="2"/>
  <c r="K19" i="2"/>
  <c r="K13" i="2"/>
  <c r="K15" i="2"/>
  <c r="G13" i="2"/>
  <c r="K11" i="2"/>
  <c r="N11" i="2" s="1"/>
  <c r="K14" i="2"/>
  <c r="G14" i="2"/>
  <c r="M18" i="2"/>
  <c r="M15" i="2"/>
  <c r="I13" i="2"/>
  <c r="M13" i="2"/>
  <c r="G18" i="2"/>
  <c r="I17" i="2"/>
  <c r="D17" i="2"/>
  <c r="D13" i="2"/>
  <c r="D16" i="2"/>
  <c r="D12" i="2"/>
  <c r="N17" i="2" l="1"/>
  <c r="N18" i="2"/>
  <c r="M20" i="2"/>
  <c r="N14" i="2"/>
  <c r="I20" i="2"/>
  <c r="N15" i="2"/>
  <c r="N13" i="2"/>
  <c r="G20" i="2"/>
  <c r="N19" i="2"/>
  <c r="K20" i="2"/>
  <c r="N20" i="2" l="1"/>
</calcChain>
</file>

<file path=xl/sharedStrings.xml><?xml version="1.0" encoding="utf-8"?>
<sst xmlns="http://purl.oclc.org/ooxml/spreadsheetml/main" count="55" uniqueCount="46">
  <si>
    <t xml:space="preserve">П   Л  А Н  </t>
  </si>
  <si>
    <t>ИМП1</t>
  </si>
  <si>
    <t>ПРЕ1</t>
  </si>
  <si>
    <t>Домашно лекување</t>
  </si>
  <si>
    <t>ПРЕ2</t>
  </si>
  <si>
    <t>Дежурна служба</t>
  </si>
  <si>
    <t>ПРЕ3</t>
  </si>
  <si>
    <t>Систематски преглед, вакцинации и советувалиште</t>
  </si>
  <si>
    <t>ПРЕ4</t>
  </si>
  <si>
    <t>Превентивна стоматологија</t>
  </si>
  <si>
    <t>ПРЕ5</t>
  </si>
  <si>
    <t>Итна стоматологија</t>
  </si>
  <si>
    <t>ПРЕ6</t>
  </si>
  <si>
    <t>Патронажа по сестра</t>
  </si>
  <si>
    <t>ПРЕ7</t>
  </si>
  <si>
    <t>Р.бр.</t>
  </si>
  <si>
    <t>Шифра</t>
  </si>
  <si>
    <t>Вкупен износ</t>
  </si>
  <si>
    <t>Износ</t>
  </si>
  <si>
    <t>8 (4*7)</t>
  </si>
  <si>
    <t>10 (4*9)</t>
  </si>
  <si>
    <t>Вкупно:</t>
  </si>
  <si>
    <t>ЈЗУ Здравствени домови</t>
  </si>
  <si>
    <t xml:space="preserve">ПЛ1 -  П </t>
  </si>
  <si>
    <t xml:space="preserve">Здравствена установа </t>
  </si>
  <si>
    <t>Број на тимови месечно Х 3 за кв</t>
  </si>
  <si>
    <t>Опис на примарен пакет</t>
  </si>
  <si>
    <t>референтна цена</t>
  </si>
  <si>
    <t xml:space="preserve">Итна помош </t>
  </si>
  <si>
    <t>Преглед и стручно мислење за здравствена состојба на осигуреникот од страна на лекарска комисија</t>
  </si>
  <si>
    <t>6 ( 4*5)</t>
  </si>
  <si>
    <t>12 (4*11)</t>
  </si>
  <si>
    <t>13 (6+8+10+12)</t>
  </si>
  <si>
    <t xml:space="preserve">    </t>
  </si>
  <si>
    <t>ПРЕ8</t>
  </si>
  <si>
    <t>Рурален тим</t>
  </si>
  <si>
    <t>Составил,_______________________</t>
  </si>
  <si>
    <t>референтна 
цена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</si>
  <si>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</si>
  <si>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</si>
  <si>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</si>
  <si>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</si>
  <si>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ПРЕ9</t>
  </si>
  <si>
    <t>Здравствена заштита во КПУ</t>
  </si>
  <si>
    <t>на пакети за превентивна здравствена заштита, итна помош и домашно лекување 2023 година</t>
  </si>
  <si>
    <t>Во _____________________на  __________2023__ год.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</si>
</sst>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name val="Myriad Pro"/>
      <family val="2"/>
    </font>
    <font>
      <sz val="10"/>
      <name val="Myriad Pro"/>
      <family val="2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start/>
      <end/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 style="medium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hair">
        <color indexed="64"/>
      </start>
      <end/>
      <top/>
      <bottom/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 wrapText="1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 applyProtection="1">
      <alignment vertical="center" wrapText="1"/>
      <protection locked="0"/>
    </xf>
    <xf numFmtId="3" fontId="3" fillId="0" borderId="5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vertical="center" wrapText="1"/>
    </xf>
    <xf numFmtId="3" fontId="3" fillId="2" borderId="8" xfId="0" applyNumberFormat="1" applyFont="1" applyFill="1" applyBorder="1" applyAlignment="1" applyProtection="1">
      <alignment vertical="center" wrapText="1"/>
      <protection locked="0"/>
    </xf>
    <xf numFmtId="3" fontId="3" fillId="0" borderId="9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3" fontId="4" fillId="3" borderId="15" xfId="0" applyNumberFormat="1" applyFont="1" applyFill="1" applyBorder="1" applyAlignment="1">
      <alignment vertical="center" wrapText="1"/>
    </xf>
    <xf numFmtId="3" fontId="4" fillId="3" borderId="16" xfId="0" applyNumberFormat="1" applyFont="1" applyFill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3" fontId="10" fillId="0" borderId="20" xfId="1" applyNumberFormat="1" applyFont="1" applyBorder="1" applyAlignment="1">
      <alignment horizontal="center"/>
    </xf>
    <xf numFmtId="3" fontId="10" fillId="0" borderId="21" xfId="1" applyNumberFormat="1" applyFont="1" applyBorder="1" applyAlignment="1">
      <alignment horizontal="center"/>
    </xf>
    <xf numFmtId="3" fontId="10" fillId="0" borderId="22" xfId="1" applyNumberFormat="1" applyFont="1" applyBorder="1" applyAlignment="1">
      <alignment horizontal="right"/>
    </xf>
    <xf numFmtId="3" fontId="10" fillId="0" borderId="23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center"/>
    </xf>
    <xf numFmtId="3" fontId="10" fillId="0" borderId="3" xfId="1" applyNumberFormat="1" applyFont="1" applyBorder="1" applyAlignment="1">
      <alignment horizontal="right"/>
    </xf>
    <xf numFmtId="0" fontId="12" fillId="0" borderId="1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3" fontId="12" fillId="0" borderId="27" xfId="0" applyNumberFormat="1" applyFont="1" applyBorder="1" applyAlignment="1">
      <alignment horizontal="center"/>
    </xf>
    <xf numFmtId="3" fontId="12" fillId="0" borderId="28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 wrapText="1"/>
    </xf>
    <xf numFmtId="0" fontId="12" fillId="0" borderId="0" xfId="0" applyFont="1"/>
    <xf numFmtId="3" fontId="4" fillId="3" borderId="29" xfId="0" applyNumberFormat="1" applyFont="1" applyFill="1" applyBorder="1"/>
    <xf numFmtId="3" fontId="4" fillId="3" borderId="12" xfId="0" applyNumberFormat="1" applyFont="1" applyFill="1" applyBorder="1"/>
    <xf numFmtId="3" fontId="4" fillId="3" borderId="17" xfId="0" applyNumberFormat="1" applyFont="1" applyFill="1" applyBorder="1" applyAlignment="1">
      <alignment vertical="center" wrapText="1"/>
    </xf>
    <xf numFmtId="3" fontId="4" fillId="3" borderId="18" xfId="0" applyNumberFormat="1" applyFont="1" applyFill="1" applyBorder="1" applyAlignment="1">
      <alignment vertical="center" wrapText="1"/>
    </xf>
    <xf numFmtId="3" fontId="11" fillId="0" borderId="21" xfId="1" applyNumberFormat="1" applyFont="1" applyBorder="1" applyAlignment="1">
      <alignment vertical="center" wrapText="1"/>
    </xf>
    <xf numFmtId="3" fontId="11" fillId="0" borderId="20" xfId="1" applyNumberFormat="1" applyFont="1" applyBorder="1" applyAlignment="1">
      <alignment vertical="center" wrapText="1"/>
    </xf>
    <xf numFmtId="3" fontId="11" fillId="0" borderId="2" xfId="1" applyNumberFormat="1" applyFont="1" applyBorder="1" applyAlignment="1">
      <alignment vertical="center" wrapText="1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 vertical="center"/>
    </xf>
    <xf numFmtId="3" fontId="12" fillId="4" borderId="30" xfId="0" applyNumberFormat="1" applyFont="1" applyFill="1" applyBorder="1" applyAlignment="1">
      <alignment horizontal="center" vertical="center" wrapText="1"/>
    </xf>
    <xf numFmtId="3" fontId="12" fillId="4" borderId="31" xfId="0" applyNumberFormat="1" applyFont="1" applyFill="1" applyBorder="1" applyAlignment="1">
      <alignment horizontal="center" vertical="center"/>
    </xf>
    <xf numFmtId="3" fontId="12" fillId="4" borderId="32" xfId="0" applyNumberFormat="1" applyFont="1" applyFill="1" applyBorder="1" applyAlignment="1">
      <alignment horizontal="center" vertical="center" wrapText="1"/>
    </xf>
    <xf numFmtId="3" fontId="12" fillId="4" borderId="33" xfId="0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3" fontId="10" fillId="0" borderId="20" xfId="1" applyNumberFormat="1" applyFont="1" applyBorder="1" applyAlignment="1" applyProtection="1">
      <alignment horizontal="center"/>
      <protection locked="0"/>
    </xf>
    <xf numFmtId="3" fontId="10" fillId="0" borderId="2" xfId="1" applyNumberFormat="1" applyFont="1" applyBorder="1" applyAlignment="1" applyProtection="1">
      <alignment horizontal="center"/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9" xfId="0" applyFont="1" applyBorder="1" applyAlignment="1">
      <alignment horizontal="center"/>
    </xf>
    <xf numFmtId="3" fontId="13" fillId="0" borderId="44" xfId="0" applyNumberFormat="1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3" fontId="13" fillId="0" borderId="50" xfId="0" applyNumberFormat="1" applyFont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3" fontId="12" fillId="4" borderId="40" xfId="0" applyNumberFormat="1" applyFont="1" applyFill="1" applyBorder="1" applyAlignment="1">
      <alignment horizontal="center" vertical="center" wrapText="1"/>
    </xf>
    <xf numFmtId="3" fontId="12" fillId="4" borderId="41" xfId="0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7" fillId="5" borderId="51" xfId="0" applyFont="1" applyFill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 applyProtection="1">
      <alignment horizontal="center" vertical="center" wrapText="1"/>
      <protection locked="0"/>
    </xf>
    <xf numFmtId="0" fontId="7" fillId="5" borderId="54" xfId="0" applyFont="1" applyFill="1" applyBorder="1" applyAlignment="1" applyProtection="1">
      <alignment horizontal="center" vertical="center" wrapText="1"/>
      <protection locked="0"/>
    </xf>
    <xf numFmtId="0" fontId="7" fillId="5" borderId="53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55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26670</xdr:colOff>
      <xdr:row>23</xdr:row>
      <xdr:rowOff>70485</xdr:rowOff>
    </xdr:from>
    <xdr:to>
      <xdr:col>13</xdr:col>
      <xdr:colOff>763902</xdr:colOff>
      <xdr:row>37</xdr:row>
      <xdr:rowOff>41910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433BE57A-4DC7-5D32-7AB0-AEC90D2F49B4}"/>
            </a:ext>
          </a:extLst>
        </xdr:cNvPr>
        <xdr:cNvSpPr txBox="1">
          <a:spLocks noChangeArrowheads="1"/>
        </xdr:cNvSpPr>
      </xdr:nvSpPr>
      <xdr:spPr bwMode="auto">
        <a:xfrm>
          <a:off x="278130" y="6151245"/>
          <a:ext cx="10677529" cy="23183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Забелешка: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Соодветно во колоните 5, 7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9 и 11  треба да се пополни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постојниот број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кои се ангажирани за изведување на здравственат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a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услуга дефинирана со примарниот пакет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Дефиниција на тимови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: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сочинуваат лекар и сестра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итна помош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стандарден тим за домашно лекување сочинуваат лекар, сестра и возач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презмете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а  програмот сам ќе превземе назив на пакетот и неговата референтна цена 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 на  образецот ПЛ1-П.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е 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брише некој внесен податок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 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Space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големата типка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 проред)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тогаш ке се јави грешка во колоните 6 или 8 или 10  или  12  и 13.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истиот се печати и  потишан од овластеното  лице се доставува до ФЗОМ заедно со понудата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6</xdr:col>
      <xdr:colOff>200026</xdr:colOff>
      <xdr:row>15</xdr:row>
      <xdr:rowOff>28574</xdr:rowOff>
    </xdr:from>
    <xdr:to>
      <xdr:col>14</xdr:col>
      <xdr:colOff>142880</xdr:colOff>
      <xdr:row>28</xdr:row>
      <xdr:rowOff>47624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A762C349-216E-1718-672E-02AB8042B0C2}"/>
            </a:ext>
          </a:extLst>
        </xdr:cNvPr>
        <xdr:cNvSpPr txBox="1">
          <a:spLocks noChangeArrowheads="1"/>
        </xdr:cNvSpPr>
      </xdr:nvSpPr>
      <xdr:spPr bwMode="auto">
        <a:xfrm>
          <a:off x="5686426" y="3124199"/>
          <a:ext cx="4819654" cy="2124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да  ги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презмете од </a:t>
          </a:r>
          <a:r>
            <a:rPr lang="en-US" sz="9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900" b="1" i="0" u="none" strike="noStrike" baseline="0%">
              <a:solidFill>
                <a:srgbClr val="000000"/>
              </a:solidFill>
              <a:latin typeface="StobiSerif Regular"/>
            </a:rPr>
            <a:t>от Прим_пакети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ќе го превземеописот на пакетот и неговата референтна цена  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heet-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Прим_пакети  и 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9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900" b="0" i="0" u="none" strike="noStrike" baseline="0%">
              <a:solidFill>
                <a:srgbClr val="000000"/>
              </a:solidFill>
              <a:latin typeface="StobiSerif Regular"/>
            </a:rPr>
            <a:t>от -  образецот ПЛ1-П.</a:t>
          </a:r>
        </a:p>
        <a:p>
          <a:pPr algn="l" rtl="0">
            <a:defRPr sz="1000"/>
          </a:pPr>
          <a:endParaRPr lang="mk-MK" sz="9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66675</xdr:colOff>
      <xdr:row>15</xdr:row>
      <xdr:rowOff>9525</xdr:rowOff>
    </xdr:from>
    <xdr:to>
      <xdr:col>6</xdr:col>
      <xdr:colOff>95250</xdr:colOff>
      <xdr:row>28</xdr:row>
      <xdr:rowOff>38100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807BF17-9903-D0F1-9FCB-7D75248E7D77}"/>
            </a:ext>
          </a:extLst>
        </xdr:cNvPr>
        <xdr:cNvSpPr txBox="1">
          <a:spLocks noChangeArrowheads="1"/>
        </xdr:cNvSpPr>
      </xdr:nvSpPr>
      <xdr:spPr bwMode="auto">
        <a:xfrm>
          <a:off x="66675" y="3105150"/>
          <a:ext cx="5514975" cy="2133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се истиот се печати и  потишан од овластеното  лице се доставува до ФЗОМ заедно со понудата. Сите обрасци треба да бидат потпишани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R30"/>
  <sheetViews>
    <sheetView workbookViewId="0">
      <selection activeCell="D2" sqref="D2"/>
    </sheetView>
  </sheetViews>
  <sheetFormatPr defaultColWidth="8.85546875" defaultRowHeight="12.75"/>
  <cols>
    <col min="1" max="1" width="3.7109375" style="1" customWidth="1"/>
    <col min="2" max="2" width="5.28515625" style="6" customWidth="1"/>
    <col min="3" max="3" width="7" style="4" customWidth="1"/>
    <col min="4" max="4" width="29.42578125" style="1" customWidth="1"/>
    <col min="5" max="5" width="11.85546875" style="7" customWidth="1"/>
    <col min="6" max="6" width="11.5703125" style="7" customWidth="1"/>
    <col min="7" max="7" width="10.85546875" style="7" customWidth="1"/>
    <col min="8" max="8" width="12.28515625" style="7" customWidth="1"/>
    <col min="9" max="9" width="10.7109375" style="7" customWidth="1"/>
    <col min="10" max="10" width="12.5703125" style="7" customWidth="1"/>
    <col min="11" max="11" width="10.7109375" style="7" customWidth="1"/>
    <col min="12" max="12" width="12.7109375" style="7" customWidth="1"/>
    <col min="13" max="13" width="9.7109375" style="7" customWidth="1"/>
    <col min="14" max="14" width="15.42578125" style="1" customWidth="1"/>
    <col min="15" max="15" width="1.42578125" style="1" customWidth="1"/>
    <col min="16" max="16384" width="8.85546875" style="1"/>
  </cols>
  <sheetData>
    <row r="1" spans="2:18" ht="46.5" customHeight="1" thickBot="1">
      <c r="B1" s="66" t="s">
        <v>22</v>
      </c>
      <c r="C1" s="67"/>
      <c r="D1" s="67"/>
      <c r="E1" s="68"/>
      <c r="F1" s="15"/>
      <c r="G1" s="15"/>
      <c r="H1" s="9"/>
      <c r="L1" s="76" t="s">
        <v>23</v>
      </c>
      <c r="M1" s="77"/>
    </row>
    <row r="2" spans="2:18" ht="18.75" customHeight="1">
      <c r="B2" s="1"/>
    </row>
    <row r="3" spans="2:18" ht="29.25" customHeight="1">
      <c r="B3" s="1" t="s">
        <v>24</v>
      </c>
      <c r="E3" s="84" t="s">
        <v>33</v>
      </c>
      <c r="F3" s="85"/>
      <c r="G3" s="85"/>
      <c r="H3" s="85"/>
      <c r="I3" s="85"/>
      <c r="J3" s="85"/>
      <c r="K3" s="85"/>
      <c r="L3" s="85"/>
      <c r="M3" s="85"/>
      <c r="N3" s="85"/>
      <c r="Q3" s="5"/>
      <c r="R3" s="5"/>
    </row>
    <row r="4" spans="2:18">
      <c r="B4" s="1"/>
      <c r="E4" s="8"/>
      <c r="F4" s="8"/>
      <c r="G4" s="8"/>
      <c r="H4" s="8"/>
      <c r="I4" s="8"/>
      <c r="J4" s="8"/>
      <c r="K4" s="8"/>
      <c r="L4" s="8"/>
      <c r="Q4" s="5"/>
      <c r="R4" s="5"/>
    </row>
    <row r="5" spans="2:18">
      <c r="B5" s="69" t="s">
        <v>0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Q5" s="5"/>
      <c r="R5" s="5"/>
    </row>
    <row r="6" spans="2:18">
      <c r="B6" s="70" t="s">
        <v>44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</row>
    <row r="7" spans="2:18" ht="13.5" thickBot="1"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2:18" s="2" customFormat="1" ht="15" customHeight="1" thickBot="1">
      <c r="B8" s="78" t="s">
        <v>15</v>
      </c>
      <c r="C8" s="80" t="s">
        <v>16</v>
      </c>
      <c r="D8" s="78" t="s">
        <v>26</v>
      </c>
      <c r="E8" s="82" t="s">
        <v>37</v>
      </c>
      <c r="F8" s="71" t="s">
        <v>38</v>
      </c>
      <c r="G8" s="72"/>
      <c r="H8" s="71" t="s">
        <v>39</v>
      </c>
      <c r="I8" s="72"/>
      <c r="J8" s="73" t="s">
        <v>40</v>
      </c>
      <c r="K8" s="73"/>
      <c r="L8" s="71" t="s">
        <v>41</v>
      </c>
      <c r="M8" s="72"/>
      <c r="N8" s="74" t="s">
        <v>17</v>
      </c>
    </row>
    <row r="9" spans="2:18" s="2" customFormat="1" ht="35.25" thickTop="1" thickBot="1">
      <c r="B9" s="79"/>
      <c r="C9" s="81"/>
      <c r="D9" s="79"/>
      <c r="E9" s="83"/>
      <c r="F9" s="56" t="s">
        <v>25</v>
      </c>
      <c r="G9" s="57" t="s">
        <v>18</v>
      </c>
      <c r="H9" s="56" t="s">
        <v>25</v>
      </c>
      <c r="I9" s="57" t="s">
        <v>18</v>
      </c>
      <c r="J9" s="58" t="s">
        <v>25</v>
      </c>
      <c r="K9" s="59" t="s">
        <v>18</v>
      </c>
      <c r="L9" s="56" t="s">
        <v>25</v>
      </c>
      <c r="M9" s="57" t="s">
        <v>18</v>
      </c>
      <c r="N9" s="75"/>
    </row>
    <row r="10" spans="2:18" s="46" customFormat="1" ht="11.25" customHeight="1" thickBot="1">
      <c r="B10" s="38">
        <v>1</v>
      </c>
      <c r="C10" s="39">
        <v>2</v>
      </c>
      <c r="D10" s="38">
        <v>3</v>
      </c>
      <c r="E10" s="40">
        <v>4</v>
      </c>
      <c r="F10" s="41">
        <v>5</v>
      </c>
      <c r="G10" s="42" t="s">
        <v>30</v>
      </c>
      <c r="H10" s="41">
        <v>7</v>
      </c>
      <c r="I10" s="42" t="s">
        <v>19</v>
      </c>
      <c r="J10" s="43">
        <v>9</v>
      </c>
      <c r="K10" s="44" t="s">
        <v>20</v>
      </c>
      <c r="L10" s="41">
        <v>11</v>
      </c>
      <c r="M10" s="42" t="s">
        <v>31</v>
      </c>
      <c r="N10" s="45" t="s">
        <v>32</v>
      </c>
    </row>
    <row r="11" spans="2:18" ht="18.95" customHeight="1" thickBot="1">
      <c r="B11" s="60">
        <v>1</v>
      </c>
      <c r="C11" s="36"/>
      <c r="D11" s="23"/>
      <c r="E11" s="19" t="str">
        <f>IF(O11&gt;3,VLOOKUP(C11,prim_paketi!$B$5:$D$14,3),"")</f>
        <v/>
      </c>
      <c r="F11" s="20"/>
      <c r="G11" s="21">
        <f>IF(O11&gt;0,E11*F11,0)</f>
        <v>0</v>
      </c>
      <c r="H11" s="20"/>
      <c r="I11" s="21">
        <f t="shared" ref="I11:I19" si="0">IF(O11&gt;0,E11*H11,0)</f>
        <v>0</v>
      </c>
      <c r="J11" s="20"/>
      <c r="K11" s="22">
        <f t="shared" ref="K11:K19" si="1">IF(O11&gt;0,E11*J11,0)</f>
        <v>0</v>
      </c>
      <c r="L11" s="20"/>
      <c r="M11" s="21">
        <f t="shared" ref="M11:M19" si="2">IF(O11&gt;0,E11*L11,0)</f>
        <v>0</v>
      </c>
      <c r="N11" s="49">
        <f>G11+I11+K11+M11</f>
        <v>0</v>
      </c>
      <c r="O11" s="1">
        <f>LEN(C11)</f>
        <v>0</v>
      </c>
    </row>
    <row r="12" spans="2:18" ht="18.95" customHeight="1">
      <c r="B12" s="61">
        <v>2</v>
      </c>
      <c r="C12" s="62"/>
      <c r="D12" s="23" t="str">
        <f>IF(O12&gt;3,VLOOKUP(C12,prim_paketi!$B$5:$D$14,2),"")</f>
        <v/>
      </c>
      <c r="E12" s="19" t="str">
        <f>IF(O12&gt;3,VLOOKUP(C12,prim_paketi!$B$5:$D$14,3),"")</f>
        <v/>
      </c>
      <c r="F12" s="16"/>
      <c r="G12" s="17">
        <f t="shared" ref="G12:G19" si="3">IF(O12&gt;0,E12*F12,0)</f>
        <v>0</v>
      </c>
      <c r="H12" s="16"/>
      <c r="I12" s="17">
        <f t="shared" si="0"/>
        <v>0</v>
      </c>
      <c r="J12" s="16"/>
      <c r="K12" s="18">
        <f t="shared" si="1"/>
        <v>0</v>
      </c>
      <c r="L12" s="16"/>
      <c r="M12" s="17">
        <f t="shared" si="2"/>
        <v>0</v>
      </c>
      <c r="N12" s="50">
        <f t="shared" ref="N12:N17" si="4">G12+I12+K12+M12</f>
        <v>0</v>
      </c>
      <c r="O12" s="1">
        <f t="shared" ref="O12:O19" si="5">LEN(C12)</f>
        <v>0</v>
      </c>
    </row>
    <row r="13" spans="2:18" ht="18.95" customHeight="1">
      <c r="B13" s="61">
        <v>3</v>
      </c>
      <c r="C13" s="62"/>
      <c r="D13" s="23" t="str">
        <f>IF(O13&gt;3,VLOOKUP(C13,prim_paketi!$B$5:$D$14,2),"")</f>
        <v/>
      </c>
      <c r="E13" s="19" t="str">
        <f>IF(O13&gt;3,VLOOKUP(C13,prim_paketi!$B$5:$D$14,3),"")</f>
        <v/>
      </c>
      <c r="F13" s="16"/>
      <c r="G13" s="17">
        <f t="shared" si="3"/>
        <v>0</v>
      </c>
      <c r="H13" s="16"/>
      <c r="I13" s="17">
        <f t="shared" si="0"/>
        <v>0</v>
      </c>
      <c r="J13" s="16"/>
      <c r="K13" s="18">
        <f t="shared" si="1"/>
        <v>0</v>
      </c>
      <c r="L13" s="16"/>
      <c r="M13" s="17">
        <f t="shared" si="2"/>
        <v>0</v>
      </c>
      <c r="N13" s="50">
        <f t="shared" si="4"/>
        <v>0</v>
      </c>
      <c r="O13" s="1">
        <f t="shared" si="5"/>
        <v>0</v>
      </c>
    </row>
    <row r="14" spans="2:18" ht="26.25" customHeight="1">
      <c r="B14" s="61">
        <v>4</v>
      </c>
      <c r="C14" s="62"/>
      <c r="D14" s="23" t="str">
        <f>IF(O14&gt;3,VLOOKUP(C14,prim_paketi!$B$5:$D$14,2),"")</f>
        <v/>
      </c>
      <c r="E14" s="19" t="str">
        <f>IF(O14&gt;3,VLOOKUP(C14,prim_paketi!$B$5:$D$14,3),"")</f>
        <v/>
      </c>
      <c r="F14" s="16"/>
      <c r="G14" s="17">
        <f t="shared" si="3"/>
        <v>0</v>
      </c>
      <c r="H14" s="16"/>
      <c r="I14" s="17">
        <f t="shared" si="0"/>
        <v>0</v>
      </c>
      <c r="J14" s="16"/>
      <c r="K14" s="18">
        <f t="shared" si="1"/>
        <v>0</v>
      </c>
      <c r="L14" s="16"/>
      <c r="M14" s="17">
        <f t="shared" si="2"/>
        <v>0</v>
      </c>
      <c r="N14" s="50">
        <f t="shared" si="4"/>
        <v>0</v>
      </c>
      <c r="O14" s="1">
        <f t="shared" si="5"/>
        <v>0</v>
      </c>
    </row>
    <row r="15" spans="2:18" ht="18.95" customHeight="1">
      <c r="B15" s="61">
        <v>5</v>
      </c>
      <c r="C15" s="62"/>
      <c r="D15" s="23" t="str">
        <f>IF(O15&gt;3,VLOOKUP(C15,prim_paketi!$B$5:$D$14,2),"")</f>
        <v/>
      </c>
      <c r="E15" s="19" t="str">
        <f>IF(O15&gt;3,VLOOKUP(C15,prim_paketi!$B$5:$D$14,3),"")</f>
        <v/>
      </c>
      <c r="F15" s="16"/>
      <c r="G15" s="17">
        <f t="shared" si="3"/>
        <v>0</v>
      </c>
      <c r="H15" s="16"/>
      <c r="I15" s="17">
        <f t="shared" si="0"/>
        <v>0</v>
      </c>
      <c r="J15" s="16"/>
      <c r="K15" s="18">
        <f t="shared" si="1"/>
        <v>0</v>
      </c>
      <c r="L15" s="16"/>
      <c r="M15" s="17">
        <f t="shared" si="2"/>
        <v>0</v>
      </c>
      <c r="N15" s="50">
        <f t="shared" si="4"/>
        <v>0</v>
      </c>
      <c r="O15" s="1">
        <f t="shared" si="5"/>
        <v>0</v>
      </c>
    </row>
    <row r="16" spans="2:18" ht="18.95" customHeight="1">
      <c r="B16" s="61">
        <v>6</v>
      </c>
      <c r="C16" s="62"/>
      <c r="D16" s="23" t="str">
        <f>IF(O16&gt;3,VLOOKUP(C16,prim_paketi!$B$5:$D$14,2),"")</f>
        <v/>
      </c>
      <c r="E16" s="19" t="str">
        <f>IF(O16&gt;3,VLOOKUP(C16,prim_paketi!$B$5:$D$14,3),"")</f>
        <v/>
      </c>
      <c r="F16" s="16"/>
      <c r="G16" s="17">
        <f t="shared" si="3"/>
        <v>0</v>
      </c>
      <c r="H16" s="16"/>
      <c r="I16" s="17">
        <f t="shared" si="0"/>
        <v>0</v>
      </c>
      <c r="J16" s="16"/>
      <c r="K16" s="18">
        <f t="shared" si="1"/>
        <v>0</v>
      </c>
      <c r="L16" s="16"/>
      <c r="M16" s="17">
        <f t="shared" si="2"/>
        <v>0</v>
      </c>
      <c r="N16" s="50">
        <f t="shared" si="4"/>
        <v>0</v>
      </c>
      <c r="O16" s="1">
        <f t="shared" si="5"/>
        <v>0</v>
      </c>
    </row>
    <row r="17" spans="2:15" ht="18.95" customHeight="1">
      <c r="B17" s="61">
        <v>7</v>
      </c>
      <c r="C17" s="62"/>
      <c r="D17" s="23" t="str">
        <f>IF(O17&gt;3,VLOOKUP(C17,prim_paketi!$B$5:$D$14,2),"")</f>
        <v/>
      </c>
      <c r="E17" s="19" t="str">
        <f>IF(O17&gt;3,VLOOKUP(C17,prim_paketi!$B$5:$D$14,3),"")</f>
        <v/>
      </c>
      <c r="F17" s="16"/>
      <c r="G17" s="17">
        <f t="shared" si="3"/>
        <v>0</v>
      </c>
      <c r="H17" s="16"/>
      <c r="I17" s="17">
        <f t="shared" si="0"/>
        <v>0</v>
      </c>
      <c r="J17" s="16"/>
      <c r="K17" s="18">
        <f t="shared" si="1"/>
        <v>0</v>
      </c>
      <c r="L17" s="16"/>
      <c r="M17" s="17">
        <f t="shared" si="2"/>
        <v>0</v>
      </c>
      <c r="N17" s="50">
        <f t="shared" si="4"/>
        <v>0</v>
      </c>
      <c r="O17" s="1">
        <f t="shared" si="5"/>
        <v>0</v>
      </c>
    </row>
    <row r="18" spans="2:15" ht="18.95" customHeight="1">
      <c r="B18" s="61">
        <v>8</v>
      </c>
      <c r="C18" s="62"/>
      <c r="D18" s="23" t="str">
        <f>IF(O18&gt;3,VLOOKUP(C18,prim_paketi!$B$5:$D$14,2),"")</f>
        <v/>
      </c>
      <c r="E18" s="19" t="str">
        <f>IF(O18&gt;3,VLOOKUP(C18,prim_paketi!$B$5:$D$14,3),"")</f>
        <v/>
      </c>
      <c r="F18" s="16"/>
      <c r="G18" s="17">
        <f t="shared" si="3"/>
        <v>0</v>
      </c>
      <c r="H18" s="16"/>
      <c r="I18" s="17">
        <f t="shared" si="0"/>
        <v>0</v>
      </c>
      <c r="J18" s="16"/>
      <c r="K18" s="18">
        <f t="shared" si="1"/>
        <v>0</v>
      </c>
      <c r="L18" s="16"/>
      <c r="M18" s="17">
        <f t="shared" si="2"/>
        <v>0</v>
      </c>
      <c r="N18" s="50">
        <f>G18+I18+K18+M18</f>
        <v>0</v>
      </c>
      <c r="O18" s="1">
        <f t="shared" si="5"/>
        <v>0</v>
      </c>
    </row>
    <row r="19" spans="2:15" ht="18.95" customHeight="1" thickBot="1">
      <c r="B19" s="61">
        <v>9</v>
      </c>
      <c r="C19" s="63"/>
      <c r="D19" s="23" t="str">
        <f>IF(O19&gt;3,VLOOKUP(C19,prim_paketi!$B$5:$D$14,2),"")</f>
        <v/>
      </c>
      <c r="E19" s="19" t="str">
        <f>IF(O19&gt;3,VLOOKUP(C19,prim_paketi!$B$5:$D$14,3),"")</f>
        <v/>
      </c>
      <c r="F19" s="16"/>
      <c r="G19" s="17">
        <f t="shared" si="3"/>
        <v>0</v>
      </c>
      <c r="H19" s="16"/>
      <c r="I19" s="17">
        <f t="shared" si="0"/>
        <v>0</v>
      </c>
      <c r="J19" s="16"/>
      <c r="K19" s="18">
        <f t="shared" si="1"/>
        <v>0</v>
      </c>
      <c r="L19" s="16"/>
      <c r="M19" s="17">
        <f t="shared" si="2"/>
        <v>0</v>
      </c>
      <c r="N19" s="50">
        <f>G19+I19+K19+M19</f>
        <v>0</v>
      </c>
      <c r="O19" s="1">
        <f t="shared" si="5"/>
        <v>0</v>
      </c>
    </row>
    <row r="20" spans="2:15" ht="16.5" customHeight="1" thickBot="1">
      <c r="B20" s="24"/>
      <c r="C20" s="25"/>
      <c r="D20" s="64" t="s">
        <v>21</v>
      </c>
      <c r="E20" s="65"/>
      <c r="F20" s="26"/>
      <c r="G20" s="47">
        <f>SUM(G11:G19)</f>
        <v>0</v>
      </c>
      <c r="H20" s="27"/>
      <c r="I20" s="47">
        <f>SUM(I11:I19)</f>
        <v>0</v>
      </c>
      <c r="J20" s="28"/>
      <c r="K20" s="47">
        <f>SUM(K11:K19)</f>
        <v>0</v>
      </c>
      <c r="L20" s="28"/>
      <c r="M20" s="47">
        <f>SUM(M11:M19)</f>
        <v>0</v>
      </c>
      <c r="N20" s="48">
        <f>SUM(N11:N19)</f>
        <v>0</v>
      </c>
    </row>
    <row r="22" spans="2:15">
      <c r="B22" s="55" t="s">
        <v>45</v>
      </c>
      <c r="E22" s="1"/>
      <c r="F22" s="7" t="s">
        <v>36</v>
      </c>
    </row>
    <row r="24" spans="2:15">
      <c r="B24" s="3"/>
      <c r="M24" s="8"/>
    </row>
    <row r="25" spans="2:15">
      <c r="B25" s="3"/>
      <c r="M25" s="8"/>
    </row>
    <row r="26" spans="2:15">
      <c r="B26" s="3"/>
      <c r="M26" s="8"/>
    </row>
    <row r="27" spans="2:15">
      <c r="B27" s="3"/>
      <c r="M27" s="8"/>
    </row>
    <row r="28" spans="2:15">
      <c r="B28" s="3"/>
      <c r="M28" s="8"/>
    </row>
    <row r="29" spans="2:15">
      <c r="B29" s="3"/>
      <c r="M29" s="8"/>
    </row>
    <row r="30" spans="2:15">
      <c r="B30" s="3"/>
      <c r="M30" s="8"/>
    </row>
  </sheetData>
  <sheetProtection formatRows="0" insertColumns="0" selectLockedCells="1" selectUnlockedCells="1"/>
  <mergeCells count="16">
    <mergeCell ref="N8:N9"/>
    <mergeCell ref="L1:M1"/>
    <mergeCell ref="B8:B9"/>
    <mergeCell ref="C8:C9"/>
    <mergeCell ref="D8:D9"/>
    <mergeCell ref="E8:E9"/>
    <mergeCell ref="F8:G8"/>
    <mergeCell ref="E3:N3"/>
    <mergeCell ref="D20:E20"/>
    <mergeCell ref="B1:E1"/>
    <mergeCell ref="B7:M7"/>
    <mergeCell ref="B5:M5"/>
    <mergeCell ref="B6:M6"/>
    <mergeCell ref="H8:I8"/>
    <mergeCell ref="J8:K8"/>
    <mergeCell ref="L8:M8"/>
  </mergeCells>
  <phoneticPr fontId="0" type="noConversion"/>
  <pageMargins left="0.2" right="0.2" top="0.2" bottom="0.14000000000000001" header="0.15" footer="0.21"/>
  <pageSetup paperSize="9" scale="85" orientation="landscape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4"/>
  <sheetViews>
    <sheetView tabSelected="1" workbookViewId="0">
      <selection activeCell="G7" sqref="G7"/>
    </sheetView>
  </sheetViews>
  <sheetFormatPr defaultRowHeight="12.75"/>
  <cols>
    <col min="1" max="1" width="7.5703125" style="10" customWidth="1"/>
    <col min="2" max="2" width="7" style="54" customWidth="1"/>
    <col min="3" max="3" width="40.28515625" style="10" customWidth="1"/>
    <col min="4" max="4" width="10.28515625" style="10" customWidth="1"/>
    <col min="5" max="16384" width="9.140625" style="10"/>
  </cols>
  <sheetData>
    <row r="1" spans="1:4" ht="13.5" thickBot="1"/>
    <row r="2" spans="1:4" ht="12.75" customHeight="1">
      <c r="A2" s="86" t="s">
        <v>15</v>
      </c>
      <c r="B2" s="88" t="s">
        <v>16</v>
      </c>
      <c r="C2" s="90" t="s">
        <v>26</v>
      </c>
      <c r="D2" s="92" t="s">
        <v>27</v>
      </c>
    </row>
    <row r="3" spans="1:4">
      <c r="A3" s="87"/>
      <c r="B3" s="89"/>
      <c r="C3" s="91"/>
      <c r="D3" s="93"/>
    </row>
    <row r="4" spans="1:4" ht="13.5" thickBot="1">
      <c r="A4" s="11">
        <v>1</v>
      </c>
      <c r="B4" s="12">
        <v>2</v>
      </c>
      <c r="C4" s="13">
        <v>3</v>
      </c>
      <c r="D4" s="14">
        <v>4</v>
      </c>
    </row>
    <row r="5" spans="1:4" ht="14.25">
      <c r="A5" s="29">
        <v>1</v>
      </c>
      <c r="B5" s="33" t="s">
        <v>1</v>
      </c>
      <c r="C5" s="51" t="s">
        <v>28</v>
      </c>
      <c r="D5" s="34">
        <v>177000</v>
      </c>
    </row>
    <row r="6" spans="1:4" ht="14.25">
      <c r="A6" s="30">
        <v>2</v>
      </c>
      <c r="B6" s="32" t="s">
        <v>2</v>
      </c>
      <c r="C6" s="52" t="s">
        <v>3</v>
      </c>
      <c r="D6" s="35">
        <v>136500</v>
      </c>
    </row>
    <row r="7" spans="1:4" ht="14.25">
      <c r="A7" s="30">
        <v>3</v>
      </c>
      <c r="B7" s="32" t="s">
        <v>4</v>
      </c>
      <c r="C7" s="52" t="s">
        <v>5</v>
      </c>
      <c r="D7" s="35">
        <v>76500</v>
      </c>
    </row>
    <row r="8" spans="1:4" ht="25.5">
      <c r="A8" s="30">
        <v>4</v>
      </c>
      <c r="B8" s="32" t="s">
        <v>6</v>
      </c>
      <c r="C8" s="52" t="s">
        <v>7</v>
      </c>
      <c r="D8" s="35">
        <v>94700</v>
      </c>
    </row>
    <row r="9" spans="1:4" ht="14.25">
      <c r="A9" s="30">
        <v>5</v>
      </c>
      <c r="B9" s="32" t="s">
        <v>8</v>
      </c>
      <c r="C9" s="52" t="s">
        <v>9</v>
      </c>
      <c r="D9" s="35">
        <v>113000</v>
      </c>
    </row>
    <row r="10" spans="1:4" ht="14.25">
      <c r="A10" s="30">
        <v>6</v>
      </c>
      <c r="B10" s="32" t="s">
        <v>10</v>
      </c>
      <c r="C10" s="52" t="s">
        <v>11</v>
      </c>
      <c r="D10" s="35">
        <v>96200</v>
      </c>
    </row>
    <row r="11" spans="1:4" ht="14.25">
      <c r="A11" s="30">
        <v>7</v>
      </c>
      <c r="B11" s="32" t="s">
        <v>12</v>
      </c>
      <c r="C11" s="52" t="s">
        <v>13</v>
      </c>
      <c r="D11" s="35">
        <v>40000</v>
      </c>
    </row>
    <row r="12" spans="1:4" ht="38.25">
      <c r="A12" s="30">
        <v>8</v>
      </c>
      <c r="B12" s="32" t="s">
        <v>14</v>
      </c>
      <c r="C12" s="52" t="s">
        <v>29</v>
      </c>
      <c r="D12" s="35">
        <v>638000</v>
      </c>
    </row>
    <row r="13" spans="1:4" ht="14.25">
      <c r="A13" s="30">
        <v>9</v>
      </c>
      <c r="B13" s="32" t="s">
        <v>34</v>
      </c>
      <c r="C13" s="52" t="s">
        <v>35</v>
      </c>
      <c r="D13" s="35">
        <v>90300</v>
      </c>
    </row>
    <row r="14" spans="1:4" ht="15" thickBot="1">
      <c r="A14" s="31">
        <v>10</v>
      </c>
      <c r="B14" s="36" t="s">
        <v>42</v>
      </c>
      <c r="C14" s="53" t="s">
        <v>43</v>
      </c>
      <c r="D14" s="37">
        <v>120000</v>
      </c>
    </row>
  </sheetData>
  <sheetProtection formatRows="0" insertColumns="0" selectLockedCells="1"/>
  <mergeCells count="4">
    <mergeCell ref="A2:A3"/>
    <mergeCell ref="B2:B3"/>
    <mergeCell ref="C2:C3"/>
    <mergeCell ref="D2:D3"/>
  </mergeCells>
  <phoneticPr fontId="6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obrazec ПЛ1-П</vt:lpstr>
      <vt:lpstr>prim_paketi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Daniela Petkovska</cp:lastModifiedBy>
  <cp:lastPrinted>2015-09-24T13:10:29Z</cp:lastPrinted>
  <dcterms:created xsi:type="dcterms:W3CDTF">2008-07-24T09:02:43Z</dcterms:created>
  <dcterms:modified xsi:type="dcterms:W3CDTF">2022-10-17T11:59:57Z</dcterms:modified>
</cp:coreProperties>
</file>