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D241EB69-CFE4-4356-A5DE-9A166A071F3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-2 С" sheetId="6" r:id="rId1"/>
    <sheet name="ceni" sheetId="8" r:id="rId2"/>
  </sheets>
  <definedNames>
    <definedName name="_xlnm.Print_Area" localSheetId="0">'ПЛ-2 С'!$A$1:$J$54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1" i="6" l="1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I11" i="6"/>
  <c r="E44" i="6"/>
  <c r="L42" i="6"/>
  <c r="I42" i="6"/>
  <c r="L43" i="6"/>
  <c r="I43" i="6"/>
  <c r="L11" i="6"/>
  <c r="D11" i="6" s="1"/>
  <c r="L12" i="6"/>
  <c r="C12" i="6" s="1"/>
  <c r="L13" i="6"/>
  <c r="L14" i="6"/>
  <c r="J14" i="6" s="1"/>
  <c r="L15" i="6"/>
  <c r="L16" i="6"/>
  <c r="L17" i="6"/>
  <c r="L18" i="6"/>
  <c r="L19" i="6"/>
  <c r="J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10" i="6"/>
  <c r="C10" i="6" s="1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0" i="6"/>
  <c r="H44" i="6"/>
  <c r="G44" i="6"/>
  <c r="F44" i="6"/>
  <c r="J37" i="6"/>
  <c r="J35" i="6"/>
  <c r="J29" i="6"/>
  <c r="J27" i="6"/>
  <c r="J23" i="6"/>
  <c r="J42" i="6"/>
  <c r="J38" i="6"/>
  <c r="J36" i="6"/>
  <c r="J34" i="6"/>
  <c r="J30" i="6"/>
  <c r="J28" i="6"/>
  <c r="J26" i="6"/>
  <c r="J22" i="6"/>
  <c r="J20" i="6"/>
  <c r="J18" i="6"/>
  <c r="J15" i="6"/>
  <c r="D10" i="6" l="1"/>
  <c r="J10" i="6" s="1"/>
  <c r="D12" i="6"/>
  <c r="J12" i="6" s="1"/>
  <c r="J24" i="6"/>
  <c r="J40" i="6"/>
  <c r="J39" i="6"/>
  <c r="J17" i="6"/>
  <c r="J16" i="6"/>
  <c r="J32" i="6"/>
  <c r="J13" i="6"/>
  <c r="J31" i="6"/>
  <c r="I44" i="6"/>
  <c r="J11" i="6"/>
  <c r="J21" i="6"/>
  <c r="J25" i="6"/>
  <c r="J33" i="6"/>
  <c r="J41" i="6"/>
  <c r="J43" i="6"/>
  <c r="J44" i="6" l="1"/>
</calcChain>
</file>

<file path=xl/sharedStrings.xml><?xml version="1.0" encoding="utf-8"?>
<sst xmlns="http://purl.oclc.org/ooxml/spreadsheetml/main" count="251" uniqueCount="201">
  <si>
    <t xml:space="preserve">ДЕЈНОСТ </t>
  </si>
  <si>
    <t>Здравствена установа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</si>
  <si>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</si>
  <si>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</si>
  <si>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</si>
  <si>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</si>
  <si>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</si>
  <si>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</si>
  <si>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</si>
  <si>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</si>
  <si>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</si>
  <si>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</si>
  <si>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</si>
  <si>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</si>
  <si>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</si>
  <si>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</si>
  <si>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</si>
  <si>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Вид на здравствена услуга</t>
  </si>
  <si>
    <t>здравствени услуги од областа на ОЧНА ХИРУРГИЈА</t>
  </si>
  <si>
    <t>ХОМ1</t>
  </si>
  <si>
    <t>ХОМ2</t>
  </si>
  <si>
    <t>ХОМ3</t>
  </si>
  <si>
    <t>ЗАМЕНА НА СИЛИКОНСКО МАСЛО</t>
  </si>
  <si>
    <t>ХОМ6</t>
  </si>
  <si>
    <t>Оперативен зафат кај прематурна ретинопатија со постоперативни контролни прегледи за едно око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</si>
  <si>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</si>
  <si>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</si>
  <si>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</si>
  <si>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</si>
  <si>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</si>
  <si>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</si>
  <si>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 xml:space="preserve">здравствени услуги -третирање на акутни случаи на ТУБЕРКУЛОЗА - пневмофтизиологија </t>
  </si>
  <si>
    <t>ТБЦ1</t>
  </si>
  <si>
    <t>Акутна туберкулоза со завршено лекување до 31 ден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</si>
  <si>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</si>
  <si>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</si>
  <si>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</si>
  <si>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</si>
  <si>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Пакети на завршени здравствени услуги од болничка зз од областа на пластична и реконструктивна хирургија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</si>
  <si>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</si>
  <si>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</si>
  <si>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</si>
  <si>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</si>
  <si>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</si>
  <si>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</si>
  <si>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Пакети на завршени здравствени услуги од болничка зз од областа на кардиологија</t>
  </si>
  <si>
    <t>РТС1</t>
  </si>
  <si>
    <t>Ресинхронизирана терапија на срцето (CRT-P)</t>
  </si>
  <si>
    <t>РТС2</t>
  </si>
  <si>
    <t>Ресинхронизирана терапија на срцето со имплантибилен кардиовертер дефибрилатор (CRT-D)</t>
  </si>
  <si>
    <t>ПЛ  2 - С (oстанати)</t>
  </si>
  <si>
    <t>ХПД4</t>
  </si>
  <si>
    <t>Вградување на имплант на дојка по мастектомија или вроден недостиг на дојка, двострано</t>
  </si>
  <si>
    <t>бр. 42 од 17.03.2015</t>
  </si>
  <si>
    <t>во примена од 25 март 2015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</si>
  <si>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</si>
  <si>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</si>
  <si>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</si>
  <si>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</si>
  <si>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>бр. 47 од 10.03.2014</t>
  </si>
  <si>
    <t>во примена од 18.03.2014</t>
  </si>
  <si>
    <t>во примена од 28.01.2014</t>
  </si>
  <si>
    <t>бр. 10 од 20.01.2014</t>
  </si>
  <si>
    <t>бр.99 од 22.07.2011</t>
  </si>
  <si>
    <t>бр.17 од 05.02.2015</t>
  </si>
  <si>
    <t>Радиална и лимбална кератoтомија на две очи</t>
  </si>
  <si>
    <t>ХОМ14</t>
  </si>
  <si>
    <t>Радиална и лимбална кератoтомија на едно око</t>
  </si>
  <si>
    <t>ХОМ13</t>
  </si>
  <si>
    <t>Трабекулектомија со имплант</t>
  </si>
  <si>
    <t>ХОМ12</t>
  </si>
  <si>
    <t>Крослинкинг на две очи</t>
  </si>
  <si>
    <t>ХОМ11</t>
  </si>
  <si>
    <t>во примена осмиот ден од денот на објавување во сл весник</t>
  </si>
  <si>
    <t>Крослинкинг на едно око</t>
  </si>
  <si>
    <t>ХОМ10</t>
  </si>
  <si>
    <t>стапува на сила со денот на објавување во сл. весник односно 15.04.2013 година</t>
  </si>
  <si>
    <t>бр.54 од 15.04.2013</t>
  </si>
  <si>
    <t>бр.18 од 01.02.2013</t>
  </si>
  <si>
    <r>
      <t xml:space="preserve">во употреба осмиот ден од денот на објавување во службен весник (01.02.2012) односно од </t>
    </r>
    <r>
      <rPr>
        <b/>
        <sz val="10"/>
        <rFont val="Calibri"/>
        <family val="2"/>
        <charset val="204"/>
      </rPr>
      <t xml:space="preserve">09.02.2013 </t>
    </r>
    <r>
      <rPr>
        <sz val="10"/>
        <rFont val="Calibri"/>
        <family val="2"/>
        <charset val="204"/>
      </rPr>
      <t>година</t>
    </r>
  </si>
  <si>
    <t>бр.62 од 05.05.2011</t>
  </si>
  <si>
    <t>забелешка</t>
  </si>
  <si>
    <t>СЛУЖБЕН ВЕСНИК</t>
  </si>
  <si>
    <t>р.бр</t>
  </si>
  <si>
    <t>РЕФЕРЕНТНИ ЦЕНИ ЗА ОЧНА ХИРУРГИЈА, ТБЦ И ПЛАСТИЧНА И РЕКОНСТРУКТИВНА ХИРУРГИЈА</t>
  </si>
  <si>
    <t>Пакети на завршени здравствени услуги од болничка зз од областа на неврохирургија хирургија и интервентна радиологија</t>
  </si>
  <si>
    <t>НРА1</t>
  </si>
  <si>
    <t>Емболизација на мозочни анавризми од 1-3 Коили</t>
  </si>
  <si>
    <t>бр. 107 од 06.06.2016</t>
  </si>
  <si>
    <t>Забелешка: Пакетот НРА7 може да се комбинира со еден од пакетите од НРА1 до НРА5.
Во примена од 14.06.2016 година</t>
  </si>
  <si>
    <t>НРА2</t>
  </si>
  <si>
    <t>Емболизација на мозочни анавризми од 4-6 Коили</t>
  </si>
  <si>
    <t>НРА3</t>
  </si>
  <si>
    <t>Емболизација на мозочни анавризми од 7-9 Коили</t>
  </si>
  <si>
    <t>НРА4</t>
  </si>
  <si>
    <t>Емболизација на мозочни анавризми од 10-12 Коили</t>
  </si>
  <si>
    <t>НРА5</t>
  </si>
  <si>
    <t>Емболизација на мозочни анавризми над 12 Коили</t>
  </si>
  <si>
    <t>НРА6</t>
  </si>
  <si>
    <t>Поставување на насочувач на проток (flow diverter) во мозочни крвни садови</t>
  </si>
  <si>
    <t>НРА7</t>
  </si>
  <si>
    <t>Поставување на стент во мозочни крвни садови</t>
  </si>
  <si>
    <t>Пакети на завршени здравствени услуги од болничка зз од областа на ортопедија и трауматологија</t>
  </si>
  <si>
    <t>БЛО1</t>
  </si>
  <si>
    <t>Замена на тотална протеза на колено</t>
  </si>
  <si>
    <t>во примена од 14.06.2016 година</t>
  </si>
  <si>
    <t>БЛО2</t>
  </si>
  <si>
    <t>Рбетна фузија на три и повеќе нивоа</t>
  </si>
  <si>
    <t>БЛК1</t>
  </si>
  <si>
    <t>Трансаортална имплантација или репласман на валвула (TAVI)</t>
  </si>
  <si>
    <t xml:space="preserve">бр.107 од 06.06.2016 </t>
  </si>
  <si>
    <t>БЛК2</t>
  </si>
  <si>
    <t>Ендоваскуларна поправка на аневризма на торакална аорта (TEVAR) со еден стент</t>
  </si>
  <si>
    <t>БЛК3</t>
  </si>
  <si>
    <t>Ендоваскуларна поправка на аневризма на торакална аорта (TEVAR) со два стента</t>
  </si>
  <si>
    <t>бр.107 од 06.06.2016</t>
  </si>
  <si>
    <t>БЛК4</t>
  </si>
  <si>
    <t>Ендоваскуларна поправка на аневризма на абдоминална аорта (EVAR) со еден стент</t>
  </si>
  <si>
    <t>БЛК5</t>
  </si>
  <si>
    <t>Ендоваскуларна поправка на аневризма на абдоминална аорта (EVAR) со стент и аортална/илијачна екстензија</t>
  </si>
  <si>
    <t>БЛК6</t>
  </si>
  <si>
    <t>Кардијално електрофизиолошко испитување со радиофрекфентна аблација (3-Д мапирање)</t>
  </si>
  <si>
    <t xml:space="preserve">I кв </t>
  </si>
  <si>
    <t xml:space="preserve">II кв </t>
  </si>
  <si>
    <t xml:space="preserve">III кв </t>
  </si>
  <si>
    <t xml:space="preserve">IV кв </t>
  </si>
  <si>
    <t xml:space="preserve">ВИТРЕКТОМИЈА на заден сегмент </t>
  </si>
  <si>
    <t xml:space="preserve">АБЛАЦИЈА НА МРЕЖНИЦА </t>
  </si>
  <si>
    <t>бр.129 од 12.07.2018</t>
  </si>
  <si>
    <t>во примена од 20.07.2018</t>
  </si>
  <si>
    <t>ХОМ4</t>
  </si>
  <si>
    <t>КЕРАТОПЛАСТИКА ТРАНСПЛАНТАЦИЈА</t>
  </si>
  <si>
    <t>се бришат и не се во употреба од осмиот ден од денот на објава во сл весник</t>
  </si>
  <si>
    <t>ХОМ5</t>
  </si>
  <si>
    <t>КЕРАТОПРОТЕЗА</t>
  </si>
  <si>
    <t>НРА8</t>
  </si>
  <si>
    <t>Механичка тромбектомија при акутен исхемичен мозочен удар (со еден стент ретривер)</t>
  </si>
  <si>
    <t>бр. 70 од 04.04.2019</t>
  </si>
  <si>
    <t>во примена од 05.04.2019</t>
  </si>
  <si>
    <t>НРА9</t>
  </si>
  <si>
    <t>Механичка тромбектомија при акутен исхемичен мозочен удар (со два стент ретривери)</t>
  </si>
  <si>
    <t>БЛК7</t>
  </si>
  <si>
    <t>Хибридни процедури на срце и големи крвни садови (frozen elephant trunk - FET)</t>
  </si>
  <si>
    <t>бр. 203 од 08.11.2018</t>
  </si>
  <si>
    <t>во примена од 16.11. 2018 година</t>
  </si>
  <si>
    <t>БЛК8</t>
  </si>
  <si>
    <t>Вградување на помошен уред за поддршка на срцевата работа (VAD ventricular assist device)</t>
  </si>
  <si>
    <t>бр. 25 од 01.02.2019</t>
  </si>
  <si>
    <t>во примена од 02.02. 2019 година</t>
  </si>
  <si>
    <t>Назив на здравствена услуга</t>
  </si>
  <si>
    <t>БЛК9</t>
  </si>
  <si>
    <t>Вградување на помошен уред за поддршка на срцевата работа (двострана) (BiVAD biventricular assist device)</t>
  </si>
  <si>
    <t>бр. 188 од 20.07.2020</t>
  </si>
  <si>
    <t>во примена од 21.07. 2020 година</t>
  </si>
  <si>
    <t xml:space="preserve">Пакети на завршени здравствени услуги од болничка з.з. од областа на инфективни болести </t>
  </si>
  <si>
    <t>БЛИ 1</t>
  </si>
  <si>
    <t>Болничко лекување во универзитетска клиника на пациенти со КОВИД19 до 5 дена</t>
  </si>
  <si>
    <t>бр.226 од 21.09.2020</t>
  </si>
  <si>
    <t>во примена од 22.09.2020</t>
  </si>
  <si>
    <t>БЛИ 2</t>
  </si>
  <si>
    <t>Болничко лекување во универзитетска клиника на пациенти со КОВИД19 од 6 до 10 дена</t>
  </si>
  <si>
    <t>БЛИ 3</t>
  </si>
  <si>
    <t>Болничко лекување во универзитетска клиника на пациенти со КОВИД19 од 11 до 15 дена</t>
  </si>
  <si>
    <t>БЛИ 4</t>
  </si>
  <si>
    <t>Болничко лекување во универзитетска клиника на пациенти со КОВИД19  над 15 дена</t>
  </si>
  <si>
    <t>БЛИ 5</t>
  </si>
  <si>
    <t>Болничко лекување во клиничка, општа и специјална болница на пациенти со КОВИД19 до 5 дена</t>
  </si>
  <si>
    <t>БЛИ 6</t>
  </si>
  <si>
    <t>Болничко лекување во клиничка, општа и специјална болница  на пациенти со КОВИД19 од 6 до 10 дена</t>
  </si>
  <si>
    <t>БЛИ 7</t>
  </si>
  <si>
    <t>Болничко лекување во клиничка, општа и специјална болница  на пациенти со КОВИД19 од 11 до 15 дена</t>
  </si>
  <si>
    <t>БЛИ 8</t>
  </si>
  <si>
    <t>Болничко лекување во клиничка, општа и специјална болница  на пациенти со КОВИД19 над 15 дена</t>
  </si>
  <si>
    <t>БЛИ 9</t>
  </si>
  <si>
    <t>Болничко лекување на пациенти со КОВИД19 на механичка вентилација до 5 дена</t>
  </si>
  <si>
    <t>БЛИ 10</t>
  </si>
  <si>
    <t>Болничко лекување на пациенти со КОВИД19 на механичка вентилација од 6 до 10 дена</t>
  </si>
  <si>
    <t>БЛИ 11</t>
  </si>
  <si>
    <t>Болничко лекување на пациенти со КОВИД19 на механичка вентилација од 11 до 15 дена</t>
  </si>
  <si>
    <t>БЛИ 12</t>
  </si>
  <si>
    <t>Болничко лекување на пациенти со КОВИД19 на механичка вентилација над 15 дена</t>
  </si>
  <si>
    <t>ПЛАН  ЗА ЗАВРШЕНИ ПАКЕТИ ОД ОБЛАСТА НА ОЧНА ХИРУРГИЈА, ТБЦ, ПЛАСТИЧНА И РЕКОНСТРУКТИВНА ХИРУРГИЈА, НЕВРОХИРУРГИЈА И ИНТЕРВЕНТНА РАДИОЛОГИЈА, КАРДИОЛОГИЈА И ЗДРАВСТВЕНИ УСЛУГИ ОД БОЛНИЧКА ЗЗ ОД ОБЛАСТА НА ИНФЕКТИВНИ БОЛЕСТИ</t>
  </si>
  <si>
    <t>БЛК10</t>
  </si>
  <si>
    <t>Минимално инвазивна процедура за замена на аортна валвула- MIAVR</t>
  </si>
  <si>
    <t>бр.283 од 16.12.2021</t>
  </si>
  <si>
    <t>во примена од 17.22. 2021 година</t>
  </si>
  <si>
    <t xml:space="preserve">Пакети на завршени здравствени услуги од болничка з.з. од областа на гастроентерохепатологија </t>
  </si>
  <si>
    <t>БЛГ 1</t>
  </si>
  <si>
    <t>Радиофреквентна биполарна аблација на езофагус</t>
  </si>
  <si>
    <t>бр.110 од 19.05.2021</t>
  </si>
  <si>
    <t xml:space="preserve">во примена од 20 мај 2021 </t>
  </si>
  <si>
    <t>бр.218 од 17.10.2023</t>
  </si>
  <si>
    <t>во примена од 25.10.2023</t>
  </si>
  <si>
    <t>БЛК11</t>
  </si>
  <si>
    <t>Криоаблација на пулмонални вени при атријална фибрилација</t>
  </si>
  <si>
    <t xml:space="preserve">   во примена од 25.10.2023</t>
  </si>
  <si>
    <t>Пакети на завршени здравствени услуги од болничка з.з. од областа на урологијата</t>
  </si>
  <si>
    <t>БЛУ 1</t>
  </si>
  <si>
    <t>Поставување вештачки уринарен сфинктер</t>
  </si>
  <si>
    <t>по видот и обемот на здравствени услуги на осигурените лица за ____________ година.</t>
  </si>
  <si>
    <t>Во _____________________на  _____________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</si>
</sst>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</font>
    <font>
      <sz val="12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 style="hair">
        <color indexed="9"/>
      </top>
      <bottom/>
      <diagonal/>
    </border>
    <border>
      <start/>
      <end/>
      <top/>
      <bottom style="hair">
        <color indexed="9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5" fillId="0" borderId="0"/>
    <xf numFmtId="0" fontId="2" fillId="0" borderId="0"/>
    <xf numFmtId="0" fontId="1" fillId="0" borderId="0"/>
    <xf numFmtId="0" fontId="2" fillId="0" borderId="0"/>
    <xf numFmtId="0" fontId="29" fillId="0" borderId="0"/>
  </cellStyleXfs>
  <cellXfs count="2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4" xfId="0" applyFont="1" applyBorder="1" applyAlignment="1" applyProtection="1">
      <alignment horizontal="center"/>
      <protection locked="0"/>
    </xf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4" fillId="0" borderId="3" xfId="0" applyFont="1" applyBorder="1"/>
    <xf numFmtId="0" fontId="8" fillId="0" borderId="0" xfId="0" applyFont="1"/>
    <xf numFmtId="0" fontId="5" fillId="5" borderId="12" xfId="4" applyFont="1" applyFill="1" applyBorder="1" applyAlignment="1" applyProtection="1">
      <alignment horizontal="center" wrapText="1"/>
      <protection locked="0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3" fontId="11" fillId="5" borderId="15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Protection="1">
      <protection locked="0"/>
    </xf>
    <xf numFmtId="3" fontId="11" fillId="5" borderId="15" xfId="0" applyNumberFormat="1" applyFont="1" applyFill="1" applyBorder="1" applyProtection="1">
      <protection locked="0"/>
    </xf>
    <xf numFmtId="3" fontId="12" fillId="5" borderId="14" xfId="0" applyNumberFormat="1" applyFont="1" applyFill="1" applyBorder="1" applyAlignment="1" applyProtection="1">
      <alignment horizontal="left" vertical="center" wrapText="1"/>
      <protection locked="0"/>
    </xf>
    <xf numFmtId="3" fontId="12" fillId="5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6" xfId="4" applyFont="1" applyFill="1" applyBorder="1" applyAlignment="1" applyProtection="1">
      <alignment horizontal="center" wrapText="1"/>
      <protection locked="0"/>
    </xf>
    <xf numFmtId="3" fontId="11" fillId="5" borderId="17" xfId="0" applyNumberFormat="1" applyFont="1" applyFill="1" applyBorder="1" applyAlignment="1" applyProtection="1">
      <alignment horizontal="center"/>
      <protection locked="0"/>
    </xf>
    <xf numFmtId="3" fontId="11" fillId="5" borderId="18" xfId="0" applyNumberFormat="1" applyFont="1" applyFill="1" applyBorder="1" applyAlignment="1" applyProtection="1">
      <alignment horizontal="center"/>
      <protection locked="0"/>
    </xf>
    <xf numFmtId="3" fontId="11" fillId="5" borderId="19" xfId="0" applyNumberFormat="1" applyFont="1" applyFill="1" applyBorder="1" applyAlignment="1" applyProtection="1">
      <alignment horizontal="center"/>
      <protection locked="0"/>
    </xf>
    <xf numFmtId="0" fontId="11" fillId="0" borderId="20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3" applyFont="1"/>
    <xf numFmtId="0" fontId="17" fillId="6" borderId="25" xfId="5" applyFont="1" applyFill="1" applyBorder="1" applyAlignment="1">
      <alignment horizontal="center" vertical="center"/>
    </xf>
    <xf numFmtId="0" fontId="17" fillId="0" borderId="26" xfId="5" applyFont="1" applyBorder="1" applyAlignment="1">
      <alignment horizontal="center" vertical="center"/>
    </xf>
    <xf numFmtId="3" fontId="17" fillId="0" borderId="27" xfId="5" applyNumberFormat="1" applyFont="1" applyBorder="1" applyAlignment="1">
      <alignment horizontal="center" vertical="center"/>
    </xf>
    <xf numFmtId="0" fontId="17" fillId="0" borderId="28" xfId="5" applyFont="1" applyBorder="1" applyAlignment="1">
      <alignment horizontal="center" vertical="center"/>
    </xf>
    <xf numFmtId="3" fontId="17" fillId="0" borderId="29" xfId="5" applyNumberFormat="1" applyFont="1" applyBorder="1" applyAlignment="1">
      <alignment horizontal="center" vertical="center"/>
    </xf>
    <xf numFmtId="3" fontId="17" fillId="0" borderId="23" xfId="5" applyNumberFormat="1" applyFont="1" applyBorder="1" applyAlignment="1">
      <alignment horizontal="center" vertical="center"/>
    </xf>
    <xf numFmtId="3" fontId="17" fillId="0" borderId="30" xfId="5" applyNumberFormat="1" applyFont="1" applyBorder="1" applyAlignment="1">
      <alignment horizontal="center" vertical="center"/>
    </xf>
    <xf numFmtId="3" fontId="17" fillId="6" borderId="25" xfId="5" applyNumberFormat="1" applyFont="1" applyFill="1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20" fillId="0" borderId="0" xfId="3" applyFont="1" applyAlignment="1">
      <alignment horizontal="left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3" fontId="10" fillId="0" borderId="31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0" borderId="20" xfId="0" applyFont="1" applyBorder="1"/>
    <xf numFmtId="0" fontId="12" fillId="0" borderId="35" xfId="0" applyFont="1" applyBorder="1"/>
    <xf numFmtId="3" fontId="12" fillId="0" borderId="21" xfId="0" applyNumberFormat="1" applyFont="1" applyBorder="1"/>
    <xf numFmtId="3" fontId="12" fillId="0" borderId="33" xfId="0" applyNumberFormat="1" applyFont="1" applyBorder="1"/>
    <xf numFmtId="3" fontId="10" fillId="0" borderId="36" xfId="0" applyNumberFormat="1" applyFont="1" applyBorder="1" applyAlignment="1">
      <alignment horizontal="center" vertical="center"/>
    </xf>
    <xf numFmtId="3" fontId="11" fillId="0" borderId="37" xfId="0" applyNumberFormat="1" applyFont="1" applyBorder="1" applyAlignment="1">
      <alignment horizontal="center"/>
    </xf>
    <xf numFmtId="0" fontId="13" fillId="0" borderId="38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11" fillId="0" borderId="31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" fontId="12" fillId="0" borderId="12" xfId="0" applyNumberFormat="1" applyFont="1" applyBorder="1" applyAlignment="1">
      <alignment horizontal="center"/>
    </xf>
    <xf numFmtId="3" fontId="12" fillId="4" borderId="39" xfId="0" applyNumberFormat="1" applyFont="1" applyFill="1" applyBorder="1"/>
    <xf numFmtId="3" fontId="12" fillId="0" borderId="16" xfId="0" applyNumberFormat="1" applyFont="1" applyBorder="1" applyAlignment="1">
      <alignment horizontal="center"/>
    </xf>
    <xf numFmtId="3" fontId="12" fillId="4" borderId="40" xfId="0" applyNumberFormat="1" applyFont="1" applyFill="1" applyBorder="1"/>
    <xf numFmtId="3" fontId="17" fillId="0" borderId="44" xfId="5" applyNumberFormat="1" applyFont="1" applyBorder="1" applyAlignment="1">
      <alignment horizontal="center" vertical="center"/>
    </xf>
    <xf numFmtId="0" fontId="17" fillId="0" borderId="29" xfId="5" applyFont="1" applyBorder="1" applyAlignment="1">
      <alignment horizontal="center" vertical="center"/>
    </xf>
    <xf numFmtId="0" fontId="17" fillId="6" borderId="45" xfId="5" applyFont="1" applyFill="1" applyBorder="1" applyAlignment="1">
      <alignment horizontal="center" vertical="center"/>
    </xf>
    <xf numFmtId="0" fontId="17" fillId="0" borderId="23" xfId="5" applyFont="1" applyBorder="1" applyAlignment="1">
      <alignment horizontal="center" vertical="center"/>
    </xf>
    <xf numFmtId="3" fontId="17" fillId="0" borderId="46" xfId="5" applyNumberFormat="1" applyFont="1" applyBorder="1" applyAlignment="1">
      <alignment horizontal="center" vertical="center"/>
    </xf>
    <xf numFmtId="3" fontId="17" fillId="0" borderId="47" xfId="5" applyNumberFormat="1" applyFont="1" applyBorder="1" applyAlignment="1">
      <alignment horizontal="center" vertical="center"/>
    </xf>
    <xf numFmtId="0" fontId="17" fillId="0" borderId="24" xfId="5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3" borderId="0" xfId="0" applyFont="1" applyFill="1" applyProtection="1">
      <protection locked="0"/>
    </xf>
    <xf numFmtId="0" fontId="5" fillId="0" borderId="0" xfId="0" applyFont="1" applyProtection="1">
      <protection locked="0"/>
    </xf>
    <xf numFmtId="3" fontId="19" fillId="0" borderId="48" xfId="5" applyNumberFormat="1" applyFont="1" applyBorder="1" applyAlignment="1">
      <alignment horizontal="center" vertical="center"/>
    </xf>
    <xf numFmtId="0" fontId="19" fillId="0" borderId="21" xfId="5" applyFont="1" applyBorder="1" applyAlignment="1">
      <alignment horizontal="center" vertical="center" wrapText="1"/>
    </xf>
    <xf numFmtId="3" fontId="17" fillId="0" borderId="49" xfId="5" applyNumberFormat="1" applyFont="1" applyBorder="1" applyAlignment="1">
      <alignment horizontal="center" vertical="center"/>
    </xf>
    <xf numFmtId="0" fontId="11" fillId="0" borderId="52" xfId="0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3" fontId="17" fillId="0" borderId="54" xfId="5" applyNumberFormat="1" applyFont="1" applyBorder="1" applyAlignment="1">
      <alignment horizontal="center" vertical="center"/>
    </xf>
    <xf numFmtId="0" fontId="19" fillId="0" borderId="43" xfId="5" applyFont="1" applyBorder="1" applyAlignment="1">
      <alignment horizontal="center" vertical="center"/>
    </xf>
    <xf numFmtId="3" fontId="17" fillId="0" borderId="55" xfId="5" applyNumberFormat="1" applyFont="1" applyBorder="1" applyAlignment="1">
      <alignment horizontal="center" vertical="center"/>
    </xf>
    <xf numFmtId="0" fontId="19" fillId="0" borderId="23" xfId="5" applyFont="1" applyBorder="1" applyAlignment="1">
      <alignment horizontal="center" vertical="center"/>
    </xf>
    <xf numFmtId="3" fontId="17" fillId="0" borderId="56" xfId="5" applyNumberFormat="1" applyFont="1" applyBorder="1" applyAlignment="1">
      <alignment horizontal="center" vertical="center"/>
    </xf>
    <xf numFmtId="3" fontId="17" fillId="0" borderId="57" xfId="5" applyNumberFormat="1" applyFont="1" applyBorder="1" applyAlignment="1">
      <alignment horizontal="center" vertical="center" wrapText="1"/>
    </xf>
    <xf numFmtId="3" fontId="17" fillId="0" borderId="43" xfId="5" applyNumberFormat="1" applyFont="1" applyBorder="1" applyAlignment="1">
      <alignment horizontal="center" vertical="center"/>
    </xf>
    <xf numFmtId="3" fontId="17" fillId="0" borderId="23" xfId="5" applyNumberFormat="1" applyFont="1" applyBorder="1" applyAlignment="1">
      <alignment horizontal="center" vertical="center" wrapText="1"/>
    </xf>
    <xf numFmtId="0" fontId="17" fillId="6" borderId="21" xfId="5" applyFont="1" applyFill="1" applyBorder="1" applyAlignment="1">
      <alignment horizontal="center" vertical="center"/>
    </xf>
    <xf numFmtId="3" fontId="28" fillId="0" borderId="76" xfId="5" applyNumberFormat="1" applyFont="1" applyBorder="1" applyAlignment="1">
      <alignment horizontal="center" vertical="center" wrapText="1"/>
    </xf>
    <xf numFmtId="0" fontId="19" fillId="0" borderId="0" xfId="6" applyFont="1"/>
    <xf numFmtId="0" fontId="16" fillId="2" borderId="10" xfId="6" applyFont="1" applyFill="1" applyBorder="1" applyAlignment="1">
      <alignment horizontal="center" wrapText="1"/>
    </xf>
    <xf numFmtId="0" fontId="16" fillId="2" borderId="10" xfId="6" applyFont="1" applyFill="1" applyBorder="1" applyAlignment="1">
      <alignment horizontal="center" vertical="center" wrapText="1"/>
    </xf>
    <xf numFmtId="0" fontId="21" fillId="2" borderId="25" xfId="6" applyFont="1" applyFill="1" applyBorder="1" applyAlignment="1">
      <alignment horizontal="center" vertical="center" wrapText="1"/>
    </xf>
    <xf numFmtId="0" fontId="21" fillId="2" borderId="21" xfId="6" applyFont="1" applyFill="1" applyBorder="1" applyAlignment="1">
      <alignment horizontal="center" vertical="center" wrapText="1"/>
    </xf>
    <xf numFmtId="0" fontId="16" fillId="6" borderId="21" xfId="6" applyFont="1" applyFill="1" applyBorder="1" applyAlignment="1">
      <alignment horizontal="center" wrapText="1"/>
    </xf>
    <xf numFmtId="0" fontId="16" fillId="6" borderId="21" xfId="6" applyFont="1" applyFill="1" applyBorder="1" applyAlignment="1">
      <alignment vertical="center" wrapText="1"/>
    </xf>
    <xf numFmtId="0" fontId="16" fillId="6" borderId="21" xfId="6" applyFont="1" applyFill="1" applyBorder="1" applyAlignment="1">
      <alignment horizontal="center" vertical="center" wrapText="1"/>
    </xf>
    <xf numFmtId="0" fontId="16" fillId="6" borderId="21" xfId="6" applyFont="1" applyFill="1" applyBorder="1" applyAlignment="1">
      <alignment wrapText="1"/>
    </xf>
    <xf numFmtId="0" fontId="19" fillId="0" borderId="21" xfId="6" applyFont="1" applyBorder="1"/>
    <xf numFmtId="0" fontId="18" fillId="0" borderId="70" xfId="6" applyFont="1" applyBorder="1" applyAlignment="1">
      <alignment horizontal="center"/>
    </xf>
    <xf numFmtId="0" fontId="17" fillId="0" borderId="30" xfId="6" applyFont="1" applyBorder="1" applyAlignment="1">
      <alignment horizontal="center" vertical="center"/>
    </xf>
    <xf numFmtId="0" fontId="18" fillId="0" borderId="11" xfId="6" applyFont="1" applyBorder="1" applyAlignment="1">
      <alignment vertical="center"/>
    </xf>
    <xf numFmtId="0" fontId="19" fillId="0" borderId="41" xfId="6" applyFont="1" applyBorder="1"/>
    <xf numFmtId="0" fontId="18" fillId="0" borderId="48" xfId="6" applyFont="1" applyBorder="1" applyAlignment="1">
      <alignment horizontal="center"/>
    </xf>
    <xf numFmtId="0" fontId="18" fillId="0" borderId="22" xfId="6" applyFont="1" applyBorder="1" applyAlignment="1">
      <alignment vertical="center"/>
    </xf>
    <xf numFmtId="0" fontId="18" fillId="0" borderId="22" xfId="6" applyFont="1" applyBorder="1" applyAlignment="1">
      <alignment vertical="center" wrapText="1"/>
    </xf>
    <xf numFmtId="0" fontId="19" fillId="0" borderId="10" xfId="6" applyFont="1" applyBorder="1" applyAlignment="1">
      <alignment horizontal="center" vertical="center" wrapText="1"/>
    </xf>
    <xf numFmtId="0" fontId="19" fillId="0" borderId="70" xfId="6" applyFont="1" applyBorder="1" applyAlignment="1">
      <alignment horizontal="center"/>
    </xf>
    <xf numFmtId="0" fontId="17" fillId="0" borderId="11" xfId="6" applyFont="1" applyBorder="1" applyAlignment="1">
      <alignment vertical="center" wrapText="1"/>
    </xf>
    <xf numFmtId="0" fontId="19" fillId="0" borderId="48" xfId="6" applyFont="1" applyBorder="1" applyAlignment="1">
      <alignment horizontal="center"/>
    </xf>
    <xf numFmtId="0" fontId="17" fillId="0" borderId="23" xfId="6" applyFont="1" applyBorder="1" applyAlignment="1">
      <alignment horizontal="center" vertical="center"/>
    </xf>
    <xf numFmtId="0" fontId="17" fillId="0" borderId="22" xfId="6" applyFont="1" applyBorder="1" applyAlignment="1">
      <alignment vertical="center" wrapText="1"/>
    </xf>
    <xf numFmtId="0" fontId="19" fillId="0" borderId="71" xfId="6" applyFont="1" applyBorder="1" applyAlignment="1">
      <alignment horizontal="center"/>
    </xf>
    <xf numFmtId="0" fontId="17" fillId="0" borderId="29" xfId="6" applyFont="1" applyBorder="1" applyAlignment="1">
      <alignment horizontal="center" vertical="center"/>
    </xf>
    <xf numFmtId="0" fontId="17" fillId="0" borderId="42" xfId="6" applyFont="1" applyBorder="1" applyAlignment="1">
      <alignment vertical="center" wrapText="1"/>
    </xf>
    <xf numFmtId="0" fontId="16" fillId="6" borderId="10" xfId="6" applyFont="1" applyFill="1" applyBorder="1" applyAlignment="1">
      <alignment horizontal="center" vertical="center" wrapText="1"/>
    </xf>
    <xf numFmtId="0" fontId="17" fillId="0" borderId="72" xfId="6" applyFont="1" applyBorder="1" applyAlignment="1">
      <alignment horizontal="center" vertical="center"/>
    </xf>
    <xf numFmtId="0" fontId="17" fillId="0" borderId="43" xfId="6" applyFont="1" applyBorder="1" applyAlignment="1">
      <alignment vertical="center" wrapText="1"/>
    </xf>
    <xf numFmtId="0" fontId="17" fillId="0" borderId="73" xfId="6" applyFont="1" applyBorder="1" applyAlignment="1">
      <alignment horizontal="center" vertical="center"/>
    </xf>
    <xf numFmtId="0" fontId="17" fillId="0" borderId="23" xfId="6" applyFont="1" applyBorder="1" applyAlignment="1">
      <alignment vertical="center" wrapText="1"/>
    </xf>
    <xf numFmtId="0" fontId="19" fillId="0" borderId="29" xfId="6" applyFont="1" applyBorder="1" applyAlignment="1">
      <alignment horizontal="center" vertical="center"/>
    </xf>
    <xf numFmtId="0" fontId="17" fillId="0" borderId="74" xfId="6" applyFont="1" applyBorder="1" applyAlignment="1">
      <alignment horizontal="center" vertical="center"/>
    </xf>
    <xf numFmtId="0" fontId="17" fillId="0" borderId="30" xfId="6" applyFont="1" applyBorder="1" applyAlignment="1">
      <alignment vertical="center" wrapText="1"/>
    </xf>
    <xf numFmtId="0" fontId="19" fillId="0" borderId="51" xfId="6" applyFont="1" applyBorder="1" applyAlignment="1">
      <alignment horizontal="center" vertical="center"/>
    </xf>
    <xf numFmtId="0" fontId="19" fillId="0" borderId="0" xfId="6" applyFont="1" applyAlignment="1">
      <alignment horizontal="center"/>
    </xf>
    <xf numFmtId="0" fontId="17" fillId="0" borderId="26" xfId="6" applyFont="1" applyBorder="1" applyAlignment="1">
      <alignment horizontal="center" vertical="center"/>
    </xf>
    <xf numFmtId="0" fontId="17" fillId="0" borderId="41" xfId="6" applyFont="1" applyBorder="1" applyAlignment="1">
      <alignment vertical="center" wrapText="1"/>
    </xf>
    <xf numFmtId="0" fontId="19" fillId="0" borderId="21" xfId="6" applyFont="1" applyBorder="1" applyAlignment="1">
      <alignment vertical="center"/>
    </xf>
    <xf numFmtId="0" fontId="17" fillId="0" borderId="75" xfId="6" applyFont="1" applyBorder="1" applyAlignment="1">
      <alignment horizontal="center" vertical="center"/>
    </xf>
    <xf numFmtId="0" fontId="17" fillId="0" borderId="24" xfId="6" quotePrefix="1" applyFont="1" applyBorder="1" applyAlignment="1">
      <alignment vertical="center" wrapText="1"/>
    </xf>
    <xf numFmtId="0" fontId="16" fillId="6" borderId="10" xfId="6" applyFont="1" applyFill="1" applyBorder="1" applyAlignment="1">
      <alignment horizontal="center" wrapText="1"/>
    </xf>
    <xf numFmtId="0" fontId="16" fillId="6" borderId="10" xfId="6" applyFont="1" applyFill="1" applyBorder="1" applyAlignment="1">
      <alignment vertical="center" wrapText="1"/>
    </xf>
    <xf numFmtId="0" fontId="16" fillId="6" borderId="41" xfId="6" applyFont="1" applyFill="1" applyBorder="1" applyAlignment="1">
      <alignment horizontal="center" vertical="center" wrapText="1"/>
    </xf>
    <xf numFmtId="0" fontId="16" fillId="6" borderId="10" xfId="6" applyFont="1" applyFill="1" applyBorder="1" applyAlignment="1">
      <alignment wrapText="1"/>
    </xf>
    <xf numFmtId="0" fontId="19" fillId="0" borderId="10" xfId="6" applyFont="1" applyBorder="1"/>
    <xf numFmtId="0" fontId="19" fillId="0" borderId="72" xfId="6" applyFont="1" applyBorder="1" applyAlignment="1">
      <alignment horizontal="center"/>
    </xf>
    <xf numFmtId="0" fontId="17" fillId="0" borderId="43" xfId="6" applyFont="1" applyBorder="1" applyAlignment="1">
      <alignment horizontal="center" vertical="center"/>
    </xf>
    <xf numFmtId="0" fontId="19" fillId="0" borderId="43" xfId="6" applyFont="1" applyBorder="1" applyAlignment="1">
      <alignment vertical="center" wrapText="1"/>
    </xf>
    <xf numFmtId="0" fontId="19" fillId="0" borderId="44" xfId="6" applyFont="1" applyBorder="1" applyAlignment="1">
      <alignment horizontal="center" vertical="center"/>
    </xf>
    <xf numFmtId="0" fontId="19" fillId="0" borderId="74" xfId="6" applyFont="1" applyBorder="1" applyAlignment="1">
      <alignment horizontal="center"/>
    </xf>
    <xf numFmtId="0" fontId="19" fillId="0" borderId="23" xfId="6" applyFont="1" applyBorder="1" applyAlignment="1">
      <alignment vertical="center" wrapText="1"/>
    </xf>
    <xf numFmtId="0" fontId="19" fillId="0" borderId="23" xfId="6" applyFont="1" applyBorder="1" applyAlignment="1">
      <alignment vertical="center"/>
    </xf>
    <xf numFmtId="0" fontId="19" fillId="0" borderId="23" xfId="6" applyFont="1" applyBorder="1" applyAlignment="1">
      <alignment horizontal="center" vertical="center"/>
    </xf>
    <xf numFmtId="0" fontId="30" fillId="0" borderId="23" xfId="6" applyFont="1" applyBorder="1" applyAlignment="1">
      <alignment horizontal="center" vertical="center"/>
    </xf>
    <xf numFmtId="0" fontId="31" fillId="0" borderId="23" xfId="6" applyFont="1" applyBorder="1" applyAlignment="1">
      <alignment vertical="center"/>
    </xf>
    <xf numFmtId="3" fontId="30" fillId="0" borderId="23" xfId="5" applyNumberFormat="1" applyFont="1" applyBorder="1" applyAlignment="1">
      <alignment horizontal="center" vertical="center"/>
    </xf>
    <xf numFmtId="0" fontId="31" fillId="0" borderId="23" xfId="6" applyFont="1" applyBorder="1" applyAlignment="1">
      <alignment horizontal="center" vertical="center"/>
    </xf>
    <xf numFmtId="0" fontId="31" fillId="0" borderId="23" xfId="6" applyFont="1" applyBorder="1" applyAlignment="1">
      <alignment horizontal="left" vertical="center" indent="1"/>
    </xf>
    <xf numFmtId="0" fontId="22" fillId="0" borderId="46" xfId="6" applyFont="1" applyBorder="1" applyAlignment="1">
      <alignment horizontal="center" vertical="center"/>
    </xf>
    <xf numFmtId="0" fontId="25" fillId="0" borderId="0" xfId="6" applyFont="1"/>
    <xf numFmtId="0" fontId="19" fillId="0" borderId="58" xfId="6" applyFont="1" applyBorder="1" applyAlignment="1">
      <alignment horizontal="center" vertical="center"/>
    </xf>
    <xf numFmtId="0" fontId="25" fillId="0" borderId="75" xfId="6" applyFont="1" applyBorder="1" applyAlignment="1">
      <alignment horizontal="center"/>
    </xf>
    <xf numFmtId="0" fontId="26" fillId="0" borderId="24" xfId="6" applyFont="1" applyBorder="1" applyAlignment="1">
      <alignment horizontal="center" vertical="center"/>
    </xf>
    <xf numFmtId="0" fontId="25" fillId="0" borderId="26" xfId="6" applyFont="1" applyBorder="1" applyAlignment="1">
      <alignment horizontal="center"/>
    </xf>
    <xf numFmtId="0" fontId="32" fillId="0" borderId="29" xfId="6" applyFont="1" applyBorder="1" applyAlignment="1">
      <alignment horizontal="center" vertical="center"/>
    </xf>
    <xf numFmtId="0" fontId="33" fillId="0" borderId="41" xfId="6" applyFont="1" applyBorder="1" applyAlignment="1">
      <alignment vertical="center"/>
    </xf>
    <xf numFmtId="3" fontId="32" fillId="0" borderId="41" xfId="5" applyNumberFormat="1" applyFont="1" applyBorder="1" applyAlignment="1">
      <alignment horizontal="center" vertical="center"/>
    </xf>
    <xf numFmtId="0" fontId="31" fillId="0" borderId="41" xfId="6" applyFont="1" applyBorder="1" applyAlignment="1">
      <alignment horizontal="center" vertical="center"/>
    </xf>
    <xf numFmtId="0" fontId="31" fillId="0" borderId="23" xfId="6" applyFont="1" applyBorder="1" applyAlignment="1">
      <alignment horizontal="left" vertical="center"/>
    </xf>
    <xf numFmtId="0" fontId="19" fillId="0" borderId="75" xfId="6" applyFont="1" applyBorder="1" applyAlignment="1">
      <alignment horizontal="center"/>
    </xf>
    <xf numFmtId="0" fontId="16" fillId="0" borderId="75" xfId="6" applyFont="1" applyBorder="1" applyAlignment="1">
      <alignment horizontal="center"/>
    </xf>
    <xf numFmtId="0" fontId="16" fillId="0" borderId="0" xfId="6" applyFont="1"/>
    <xf numFmtId="0" fontId="17" fillId="0" borderId="24" xfId="6" applyFont="1" applyBorder="1" applyAlignment="1">
      <alignment horizontal="center" vertical="center"/>
    </xf>
    <xf numFmtId="0" fontId="19" fillId="0" borderId="24" xfId="6" applyFont="1" applyBorder="1" applyAlignment="1">
      <alignment vertical="center"/>
    </xf>
    <xf numFmtId="0" fontId="27" fillId="0" borderId="72" xfId="6" applyFont="1" applyBorder="1" applyAlignment="1">
      <alignment horizontal="center"/>
    </xf>
    <xf numFmtId="0" fontId="28" fillId="0" borderId="30" xfId="6" applyFont="1" applyBorder="1" applyAlignment="1">
      <alignment horizontal="center" vertical="center"/>
    </xf>
    <xf numFmtId="0" fontId="27" fillId="0" borderId="30" xfId="6" applyFont="1" applyBorder="1" applyAlignment="1">
      <alignment vertical="center"/>
    </xf>
    <xf numFmtId="0" fontId="27" fillId="0" borderId="30" xfId="6" applyFont="1" applyBorder="1" applyAlignment="1">
      <alignment horizontal="center" vertical="center"/>
    </xf>
    <xf numFmtId="0" fontId="27" fillId="0" borderId="23" xfId="6" applyFont="1" applyBorder="1" applyAlignment="1">
      <alignment horizontal="center" vertical="center"/>
    </xf>
    <xf numFmtId="0" fontId="27" fillId="0" borderId="0" xfId="6" applyFont="1"/>
    <xf numFmtId="0" fontId="31" fillId="0" borderId="72" xfId="6" applyFont="1" applyBorder="1" applyAlignment="1">
      <alignment horizontal="center"/>
    </xf>
    <xf numFmtId="0" fontId="30" fillId="0" borderId="30" xfId="6" applyFont="1" applyBorder="1" applyAlignment="1">
      <alignment horizontal="center" vertical="center"/>
    </xf>
    <xf numFmtId="0" fontId="31" fillId="0" borderId="30" xfId="6" applyFont="1" applyBorder="1" applyAlignment="1">
      <alignment vertical="center"/>
    </xf>
    <xf numFmtId="3" fontId="30" fillId="0" borderId="76" xfId="5" applyNumberFormat="1" applyFont="1" applyBorder="1" applyAlignment="1">
      <alignment horizontal="center" vertical="center" wrapText="1"/>
    </xf>
    <xf numFmtId="0" fontId="31" fillId="0" borderId="30" xfId="6" applyFont="1" applyBorder="1" applyAlignment="1">
      <alignment horizontal="center" vertical="center"/>
    </xf>
    <xf numFmtId="0" fontId="31" fillId="0" borderId="0" xfId="6" applyFont="1"/>
    <xf numFmtId="0" fontId="19" fillId="0" borderId="0" xfId="6" applyFont="1" applyAlignment="1">
      <alignment vertical="center"/>
    </xf>
    <xf numFmtId="0" fontId="11" fillId="0" borderId="68" xfId="0" applyFont="1" applyBorder="1" applyAlignment="1">
      <alignment horizontal="left" wrapText="1"/>
    </xf>
    <xf numFmtId="0" fontId="10" fillId="7" borderId="43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61" xfId="0" applyFont="1" applyBorder="1" applyAlignment="1" applyProtection="1">
      <alignment horizontal="center"/>
      <protection locked="0"/>
    </xf>
    <xf numFmtId="0" fontId="10" fillId="7" borderId="24" xfId="0" applyFont="1" applyFill="1" applyBorder="1" applyAlignment="1">
      <alignment horizontal="center" vertical="center" wrapText="1"/>
    </xf>
    <xf numFmtId="0" fontId="8" fillId="7" borderId="60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3" fontId="10" fillId="7" borderId="44" xfId="0" applyNumberFormat="1" applyFont="1" applyFill="1" applyBorder="1" applyAlignment="1">
      <alignment horizontal="center" vertical="center" wrapText="1"/>
    </xf>
    <xf numFmtId="3" fontId="10" fillId="7" borderId="59" xfId="0" applyNumberFormat="1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61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wrapText="1"/>
    </xf>
    <xf numFmtId="0" fontId="4" fillId="0" borderId="67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/>
    </xf>
    <xf numFmtId="0" fontId="16" fillId="0" borderId="10" xfId="6" applyFont="1" applyBorder="1" applyAlignment="1">
      <alignment horizontal="center" vertical="center" wrapText="1"/>
    </xf>
    <xf numFmtId="0" fontId="19" fillId="0" borderId="41" xfId="6" applyFont="1" applyBorder="1" applyAlignment="1">
      <alignment horizontal="center" vertical="center"/>
    </xf>
    <xf numFmtId="0" fontId="19" fillId="0" borderId="51" xfId="6" applyFont="1" applyBorder="1" applyAlignment="1">
      <alignment horizontal="center" vertical="center"/>
    </xf>
    <xf numFmtId="0" fontId="17" fillId="0" borderId="0" xfId="3" applyFont="1" applyAlignment="1">
      <alignment horizontal="center" vertical="center" wrapText="1"/>
    </xf>
    <xf numFmtId="0" fontId="23" fillId="0" borderId="57" xfId="6" applyFont="1" applyBorder="1" applyAlignment="1">
      <alignment horizontal="left" vertical="center" wrapText="1"/>
    </xf>
    <xf numFmtId="0" fontId="24" fillId="0" borderId="10" xfId="6" applyFont="1" applyBorder="1" applyAlignment="1">
      <alignment horizontal="center" wrapText="1"/>
    </xf>
    <xf numFmtId="0" fontId="24" fillId="0" borderId="51" xfId="6" applyFont="1" applyBorder="1" applyAlignment="1">
      <alignment horizontal="center" wrapText="1"/>
    </xf>
    <xf numFmtId="0" fontId="19" fillId="0" borderId="10" xfId="6" applyFont="1" applyBorder="1" applyAlignment="1">
      <alignment horizontal="center" vertical="center" wrapText="1"/>
    </xf>
    <xf numFmtId="0" fontId="19" fillId="0" borderId="41" xfId="6" applyFont="1" applyBorder="1" applyAlignment="1">
      <alignment horizontal="center" vertical="center" wrapText="1"/>
    </xf>
    <xf numFmtId="0" fontId="19" fillId="0" borderId="51" xfId="6" applyFont="1" applyBorder="1" applyAlignment="1">
      <alignment horizontal="center" vertical="center" wrapText="1"/>
    </xf>
    <xf numFmtId="0" fontId="19" fillId="0" borderId="10" xfId="6" applyFont="1" applyBorder="1" applyAlignment="1">
      <alignment horizontal="center" vertical="center"/>
    </xf>
    <xf numFmtId="0" fontId="16" fillId="0" borderId="41" xfId="6" applyFont="1" applyBorder="1" applyAlignment="1">
      <alignment horizontal="center" vertical="center"/>
    </xf>
    <xf numFmtId="0" fontId="19" fillId="0" borderId="44" xfId="6" applyFont="1" applyBorder="1" applyAlignment="1">
      <alignment horizontal="center" vertical="center"/>
    </xf>
    <xf numFmtId="0" fontId="19" fillId="0" borderId="27" xfId="6" applyFont="1" applyBorder="1" applyAlignment="1">
      <alignment horizontal="center" vertical="center"/>
    </xf>
    <xf numFmtId="0" fontId="16" fillId="0" borderId="41" xfId="6" applyFont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6" xr:uid="{338E87CF-131C-4F0F-AD7A-7ACE2A94F39E}"/>
    <cellStyle name="Normal_bodovnik-juli 2010 2" xfId="3" xr:uid="{00000000-0005-0000-0000-000004000000}"/>
    <cellStyle name="Normal_бодовник-19-08" xfId="4" xr:uid="{00000000-0005-0000-0000-000005000000}"/>
    <cellStyle name="Normal_бодовник-19-08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1</xdr:colOff>
      <xdr:row>46</xdr:row>
      <xdr:rowOff>66675</xdr:rowOff>
    </xdr:from>
    <xdr:to>
      <xdr:col>2</xdr:col>
      <xdr:colOff>1362076</xdr:colOff>
      <xdr:row>53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9FEF842-B529-8D81-9CBB-8A7C82BB7390}"/>
            </a:ext>
          </a:extLst>
        </xdr:cNvPr>
        <xdr:cNvSpPr txBox="1">
          <a:spLocks noChangeArrowheads="1"/>
        </xdr:cNvSpPr>
      </xdr:nvSpPr>
      <xdr:spPr bwMode="auto">
        <a:xfrm>
          <a:off x="1" y="9610725"/>
          <a:ext cx="21526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800" b="1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го презема описот на пакетот и неговата референтна цена  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- план  образецот ПЛ2 -С.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 план за ОРЛ, план за интерна, итн.)</a:t>
          </a:r>
          <a:endParaRPr lang="mk-MK" sz="9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1504950</xdr:colOff>
      <xdr:row>46</xdr:row>
      <xdr:rowOff>66675</xdr:rowOff>
    </xdr:from>
    <xdr:to>
      <xdr:col>9</xdr:col>
      <xdr:colOff>552457</xdr:colOff>
      <xdr:row>53</xdr:row>
      <xdr:rowOff>152399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445DFEC-A0DB-BA1E-AC22-FE82DA571719}"/>
            </a:ext>
          </a:extLst>
        </xdr:cNvPr>
        <xdr:cNvSpPr txBox="1">
          <a:spLocks noChangeArrowheads="1"/>
        </xdr:cNvSpPr>
      </xdr:nvSpPr>
      <xdr:spPr bwMode="auto">
        <a:xfrm>
          <a:off x="2295525" y="9610725"/>
          <a:ext cx="4210057" cy="1676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Space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(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големата типка за проред ) тогаш ќе се јави грешка во колоните 9 и  10.  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15" zoomScaleNormal="100" workbookViewId="0">
      <selection activeCell="A47" sqref="A47"/>
    </sheetView>
  </sheetViews>
  <sheetFormatPr defaultRowHeight="15.75" x14ac:dyDescent="0.25"/>
  <cols>
    <col min="1" max="1" width="4.7109375" style="100" customWidth="1"/>
    <col min="2" max="2" width="7.140625" style="42" customWidth="1"/>
    <col min="3" max="3" width="36" style="7" customWidth="1"/>
    <col min="4" max="4" width="9.7109375" style="11" customWidth="1"/>
    <col min="5" max="5" width="5.7109375" style="11" customWidth="1"/>
    <col min="6" max="7" width="5.7109375" style="4" customWidth="1"/>
    <col min="8" max="8" width="6.5703125" style="4" customWidth="1"/>
    <col min="9" max="9" width="8" style="4" customWidth="1"/>
    <col min="10" max="10" width="9.5703125" style="4" customWidth="1"/>
    <col min="11" max="11" width="4.28515625" style="4" hidden="1" customWidth="1"/>
    <col min="12" max="12" width="4" style="4" hidden="1" customWidth="1"/>
    <col min="13" max="13" width="0.140625" style="4" hidden="1" customWidth="1"/>
    <col min="14" max="14" width="1.140625" style="4" customWidth="1"/>
    <col min="15" max="16384" width="9.140625" style="4"/>
  </cols>
  <sheetData>
    <row r="1" spans="1:16" ht="28.5" customHeight="1" thickBot="1" x14ac:dyDescent="0.3">
      <c r="A1" s="240" t="s">
        <v>6</v>
      </c>
      <c r="B1" s="241"/>
      <c r="C1" s="241"/>
      <c r="D1" s="242"/>
      <c r="E1" s="1"/>
      <c r="F1" s="2"/>
      <c r="I1" s="243" t="s">
        <v>50</v>
      </c>
      <c r="J1" s="244"/>
      <c r="K1" s="3"/>
    </row>
    <row r="2" spans="1:16" x14ac:dyDescent="0.25">
      <c r="A2" s="112" t="s">
        <v>1</v>
      </c>
      <c r="C2" s="114"/>
      <c r="D2" s="113"/>
      <c r="E2" s="113"/>
      <c r="F2" s="113"/>
      <c r="G2" s="113"/>
      <c r="H2" s="113"/>
      <c r="I2" s="8"/>
      <c r="J2" s="9"/>
      <c r="K2" s="10"/>
      <c r="P2" s="4" t="s">
        <v>2</v>
      </c>
    </row>
    <row r="3" spans="1:16" s="14" customFormat="1" ht="43.5" customHeight="1" x14ac:dyDescent="0.25">
      <c r="A3" s="245" t="s">
        <v>181</v>
      </c>
      <c r="B3" s="246"/>
      <c r="C3" s="246"/>
      <c r="D3" s="246"/>
      <c r="E3" s="246"/>
      <c r="F3" s="246"/>
      <c r="G3" s="246"/>
      <c r="H3" s="246"/>
      <c r="I3" s="246"/>
      <c r="J3" s="246"/>
      <c r="K3" s="13"/>
      <c r="P3" s="44"/>
    </row>
    <row r="4" spans="1:16" s="14" customFormat="1" ht="16.5" customHeight="1" x14ac:dyDescent="0.25">
      <c r="A4" s="15" t="s">
        <v>2</v>
      </c>
      <c r="B4" s="16" t="s">
        <v>2</v>
      </c>
      <c r="C4" s="232" t="s">
        <v>15</v>
      </c>
      <c r="D4" s="232"/>
      <c r="E4" s="232"/>
      <c r="F4" s="232"/>
      <c r="G4" s="233"/>
      <c r="H4" s="234" t="s">
        <v>0</v>
      </c>
      <c r="I4" s="235"/>
      <c r="J4" s="12"/>
      <c r="K4" s="17"/>
    </row>
    <row r="5" spans="1:16" s="20" customFormat="1" ht="11.25" customHeight="1" x14ac:dyDescent="0.2">
      <c r="A5" s="236" t="s">
        <v>199</v>
      </c>
      <c r="B5" s="236"/>
      <c r="C5" s="236"/>
      <c r="D5" s="236"/>
      <c r="E5" s="236"/>
      <c r="F5" s="236"/>
      <c r="G5" s="236"/>
      <c r="H5" s="236"/>
      <c r="I5" s="236"/>
      <c r="J5" s="237"/>
      <c r="K5" s="43"/>
    </row>
    <row r="6" spans="1:16" s="20" customFormat="1" ht="12" thickBo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9"/>
      <c r="K6" s="43"/>
    </row>
    <row r="7" spans="1:16" s="59" customFormat="1" ht="26.25" customHeight="1" thickBot="1" x14ac:dyDescent="0.25">
      <c r="A7" s="219" t="s">
        <v>7</v>
      </c>
      <c r="B7" s="219" t="s">
        <v>12</v>
      </c>
      <c r="C7" s="225" t="s">
        <v>149</v>
      </c>
      <c r="D7" s="227" t="s">
        <v>8</v>
      </c>
      <c r="E7" s="229" t="s">
        <v>11</v>
      </c>
      <c r="F7" s="230"/>
      <c r="G7" s="230"/>
      <c r="H7" s="230"/>
      <c r="I7" s="231"/>
      <c r="J7" s="219" t="s">
        <v>9</v>
      </c>
      <c r="K7" s="58"/>
    </row>
    <row r="8" spans="1:16" s="61" customFormat="1" ht="26.25" customHeight="1" thickBot="1" x14ac:dyDescent="0.25">
      <c r="A8" s="224"/>
      <c r="B8" s="224"/>
      <c r="C8" s="226"/>
      <c r="D8" s="228"/>
      <c r="E8" s="73" t="s">
        <v>122</v>
      </c>
      <c r="F8" s="74" t="s">
        <v>123</v>
      </c>
      <c r="G8" s="74" t="s">
        <v>124</v>
      </c>
      <c r="H8" s="75" t="s">
        <v>125</v>
      </c>
      <c r="I8" s="76" t="s">
        <v>10</v>
      </c>
      <c r="J8" s="220"/>
      <c r="K8" s="60"/>
    </row>
    <row r="9" spans="1:16" s="6" customFormat="1" ht="13.5" thickBot="1" x14ac:dyDescent="0.25">
      <c r="A9" s="78">
        <v>1</v>
      </c>
      <c r="B9" s="79">
        <v>2</v>
      </c>
      <c r="C9" s="80">
        <v>3</v>
      </c>
      <c r="D9" s="89">
        <v>4</v>
      </c>
      <c r="E9" s="81">
        <v>5</v>
      </c>
      <c r="F9" s="82">
        <v>6</v>
      </c>
      <c r="G9" s="82">
        <v>7</v>
      </c>
      <c r="H9" s="83">
        <v>8</v>
      </c>
      <c r="I9" s="84" t="s">
        <v>3</v>
      </c>
      <c r="J9" s="77" t="s">
        <v>4</v>
      </c>
      <c r="K9" s="19"/>
    </row>
    <row r="10" spans="1:16" s="6" customFormat="1" ht="22.5" customHeight="1" x14ac:dyDescent="0.25">
      <c r="A10" s="118">
        <v>1</v>
      </c>
      <c r="B10" s="45"/>
      <c r="C10" s="91" t="str">
        <f>IF(L10&gt;2, VLOOKUP(B10,ceni!$B$8:$D$100,2,FALSE),"")</f>
        <v/>
      </c>
      <c r="D10" s="90" t="str">
        <f>IF(L10&gt;0,VLOOKUP(B10,ceni!$B$8:$D$100,3,FALSE),"")</f>
        <v/>
      </c>
      <c r="E10" s="46"/>
      <c r="F10" s="47"/>
      <c r="G10" s="47"/>
      <c r="H10" s="48"/>
      <c r="I10" s="101">
        <f>E10+F10+G10+H10</f>
        <v>0</v>
      </c>
      <c r="J10" s="102">
        <f t="shared" ref="J10:J43" si="0">IF(L10&gt;= 2,I10*D10,0)</f>
        <v>0</v>
      </c>
      <c r="K10" s="19"/>
      <c r="L10" s="6">
        <f>LEN(B10)</f>
        <v>0</v>
      </c>
    </row>
    <row r="11" spans="1:16" s="6" customFormat="1" x14ac:dyDescent="0.25">
      <c r="A11" s="118">
        <v>2</v>
      </c>
      <c r="B11" s="45"/>
      <c r="C11" s="91" t="str">
        <f>IF(L11&gt;2, VLOOKUP(B11,ceni!$B$8:$D$100,2,FALSE),"")</f>
        <v/>
      </c>
      <c r="D11" s="90" t="str">
        <f>IF(L11&gt;0,VLOOKUP(B11,ceni!$B$8:$D$100,3,FALSE),"")</f>
        <v/>
      </c>
      <c r="E11" s="46"/>
      <c r="F11" s="47"/>
      <c r="G11" s="47"/>
      <c r="H11" s="48"/>
      <c r="I11" s="101">
        <f t="shared" ref="I11:I43" si="1">E11+F11+G11+H11</f>
        <v>0</v>
      </c>
      <c r="J11" s="102">
        <f t="shared" si="0"/>
        <v>0</v>
      </c>
      <c r="K11" s="19"/>
      <c r="L11" s="6">
        <f>LEN(B11)</f>
        <v>0</v>
      </c>
    </row>
    <row r="12" spans="1:16" s="6" customFormat="1" x14ac:dyDescent="0.25">
      <c r="A12" s="118">
        <v>3</v>
      </c>
      <c r="B12" s="45"/>
      <c r="C12" s="91" t="str">
        <f>IF(L12&gt;2, VLOOKUP(B12,ceni!$B$8:$D$100,2,FALSE),"")</f>
        <v/>
      </c>
      <c r="D12" s="90" t="str">
        <f>IF(L12&gt;0,VLOOKUP(B12,ceni!$B$8:$D$100,3,FALSE),"")</f>
        <v/>
      </c>
      <c r="E12" s="46"/>
      <c r="F12" s="47"/>
      <c r="G12" s="47"/>
      <c r="H12" s="48"/>
      <c r="I12" s="101">
        <f t="shared" si="1"/>
        <v>0</v>
      </c>
      <c r="J12" s="102">
        <f t="shared" si="0"/>
        <v>0</v>
      </c>
      <c r="K12" s="19"/>
      <c r="L12" s="6">
        <f t="shared" ref="L12:L43" si="2">LEN(B12)</f>
        <v>0</v>
      </c>
    </row>
    <row r="13" spans="1:16" s="6" customFormat="1" x14ac:dyDescent="0.25">
      <c r="A13" s="118">
        <v>4</v>
      </c>
      <c r="B13" s="45"/>
      <c r="C13" s="91" t="str">
        <f>IF(L13&gt;2, VLOOKUP(B13,ceni!$B$8:$D$100,2,FALSE),"")</f>
        <v/>
      </c>
      <c r="D13" s="90" t="str">
        <f>IF(L13&gt;0,VLOOKUP(B13,ceni!$B$8:$D$100,3,FALSE),"")</f>
        <v/>
      </c>
      <c r="E13" s="46"/>
      <c r="F13" s="47"/>
      <c r="G13" s="47"/>
      <c r="H13" s="48"/>
      <c r="I13" s="101">
        <f t="shared" si="1"/>
        <v>0</v>
      </c>
      <c r="J13" s="102">
        <f t="shared" si="0"/>
        <v>0</v>
      </c>
      <c r="K13" s="19"/>
      <c r="L13" s="6">
        <f t="shared" si="2"/>
        <v>0</v>
      </c>
    </row>
    <row r="14" spans="1:16" s="6" customFormat="1" x14ac:dyDescent="0.25">
      <c r="A14" s="118">
        <v>5</v>
      </c>
      <c r="B14" s="45"/>
      <c r="C14" s="91" t="str">
        <f>IF(L14&gt;2, VLOOKUP(B14,ceni!$B$8:$D$100,2,FALSE),"")</f>
        <v/>
      </c>
      <c r="D14" s="90" t="str">
        <f>IF(L14&gt;0,VLOOKUP(B14,ceni!$B$8:$D$100,3,FALSE),"")</f>
        <v/>
      </c>
      <c r="E14" s="46"/>
      <c r="F14" s="47"/>
      <c r="G14" s="47"/>
      <c r="H14" s="48"/>
      <c r="I14" s="101">
        <f t="shared" si="1"/>
        <v>0</v>
      </c>
      <c r="J14" s="102">
        <f t="shared" si="0"/>
        <v>0</v>
      </c>
      <c r="K14" s="19"/>
      <c r="L14" s="6">
        <f t="shared" si="2"/>
        <v>0</v>
      </c>
    </row>
    <row r="15" spans="1:16" s="6" customFormat="1" x14ac:dyDescent="0.25">
      <c r="A15" s="118">
        <v>6</v>
      </c>
      <c r="B15" s="45"/>
      <c r="C15" s="91" t="str">
        <f>IF(L15&gt;2, VLOOKUP(B15,ceni!$B$8:$D$100,2,FALSE),"")</f>
        <v/>
      </c>
      <c r="D15" s="90" t="str">
        <f>IF(L15&gt;0,VLOOKUP(B15,ceni!$B$8:$D$100,3,FALSE),"")</f>
        <v/>
      </c>
      <c r="E15" s="46"/>
      <c r="F15" s="47"/>
      <c r="G15" s="47"/>
      <c r="H15" s="48"/>
      <c r="I15" s="101">
        <f t="shared" si="1"/>
        <v>0</v>
      </c>
      <c r="J15" s="102">
        <f t="shared" si="0"/>
        <v>0</v>
      </c>
      <c r="K15" s="19"/>
      <c r="L15" s="6">
        <f t="shared" si="2"/>
        <v>0</v>
      </c>
    </row>
    <row r="16" spans="1:16" s="6" customFormat="1" x14ac:dyDescent="0.25">
      <c r="A16" s="118">
        <v>7</v>
      </c>
      <c r="B16" s="45"/>
      <c r="C16" s="91" t="str">
        <f>IF(L16&gt;2, VLOOKUP(B16,ceni!$B$8:$D$100,2,FALSE),"")</f>
        <v/>
      </c>
      <c r="D16" s="90" t="str">
        <f>IF(L16&gt;0,VLOOKUP(B16,ceni!$B$8:$D$100,3,FALSE),"")</f>
        <v/>
      </c>
      <c r="E16" s="46"/>
      <c r="F16" s="47"/>
      <c r="G16" s="47"/>
      <c r="H16" s="48"/>
      <c r="I16" s="101">
        <f t="shared" si="1"/>
        <v>0</v>
      </c>
      <c r="J16" s="102">
        <f t="shared" si="0"/>
        <v>0</v>
      </c>
      <c r="K16" s="19"/>
      <c r="L16" s="6">
        <f t="shared" si="2"/>
        <v>0</v>
      </c>
    </row>
    <row r="17" spans="1:12" s="6" customFormat="1" x14ac:dyDescent="0.25">
      <c r="A17" s="118">
        <v>8</v>
      </c>
      <c r="B17" s="45"/>
      <c r="C17" s="91" t="str">
        <f>IF(L17&gt;2, VLOOKUP(B17,ceni!$B$8:$D$100,2,FALSE),"")</f>
        <v/>
      </c>
      <c r="D17" s="90" t="str">
        <f>IF(L17&gt;0,VLOOKUP(B17,ceni!$B$8:$D$100,3,FALSE),"")</f>
        <v/>
      </c>
      <c r="E17" s="46"/>
      <c r="F17" s="47"/>
      <c r="G17" s="47"/>
      <c r="H17" s="48"/>
      <c r="I17" s="101">
        <f t="shared" si="1"/>
        <v>0</v>
      </c>
      <c r="J17" s="102">
        <f t="shared" si="0"/>
        <v>0</v>
      </c>
      <c r="K17" s="19"/>
      <c r="L17" s="6">
        <f t="shared" si="2"/>
        <v>0</v>
      </c>
    </row>
    <row r="18" spans="1:12" s="6" customFormat="1" x14ac:dyDescent="0.25">
      <c r="A18" s="118">
        <v>9</v>
      </c>
      <c r="B18" s="45"/>
      <c r="C18" s="91" t="str">
        <f>IF(L18&gt;2, VLOOKUP(B18,ceni!$B$8:$D$100,2,FALSE),"")</f>
        <v/>
      </c>
      <c r="D18" s="90" t="str">
        <f>IF(L18&gt;0,VLOOKUP(B18,ceni!$B$8:$D$100,3,FALSE),"")</f>
        <v/>
      </c>
      <c r="E18" s="46"/>
      <c r="F18" s="47"/>
      <c r="G18" s="47"/>
      <c r="H18" s="48"/>
      <c r="I18" s="101">
        <f t="shared" si="1"/>
        <v>0</v>
      </c>
      <c r="J18" s="102">
        <f t="shared" si="0"/>
        <v>0</v>
      </c>
      <c r="K18" s="19"/>
      <c r="L18" s="6">
        <f t="shared" si="2"/>
        <v>0</v>
      </c>
    </row>
    <row r="19" spans="1:12" s="6" customFormat="1" x14ac:dyDescent="0.25">
      <c r="A19" s="118">
        <v>10</v>
      </c>
      <c r="B19" s="45"/>
      <c r="C19" s="91" t="str">
        <f>IF(L19&gt;2, VLOOKUP(B19,ceni!$B$8:$D$100,2,FALSE),"")</f>
        <v/>
      </c>
      <c r="D19" s="90" t="str">
        <f>IF(L19&gt;0,VLOOKUP(B19,ceni!$B$8:$D$100,3,FALSE),"")</f>
        <v/>
      </c>
      <c r="E19" s="46"/>
      <c r="F19" s="47"/>
      <c r="G19" s="47"/>
      <c r="H19" s="48"/>
      <c r="I19" s="101">
        <f t="shared" si="1"/>
        <v>0</v>
      </c>
      <c r="J19" s="102">
        <f>IF(L19&gt;= 2,I19*D19,0)</f>
        <v>0</v>
      </c>
      <c r="K19" s="19"/>
      <c r="L19" s="6">
        <f t="shared" si="2"/>
        <v>0</v>
      </c>
    </row>
    <row r="20" spans="1:12" s="6" customFormat="1" x14ac:dyDescent="0.25">
      <c r="A20" s="118">
        <v>11</v>
      </c>
      <c r="B20" s="45"/>
      <c r="C20" s="91" t="str">
        <f>IF(L20&gt;2, VLOOKUP(B20,ceni!$B$8:$D$100,2,FALSE),"")</f>
        <v/>
      </c>
      <c r="D20" s="90" t="str">
        <f>IF(L20&gt;0,VLOOKUP(B20,ceni!$B$8:$D$100,3,FALSE),"")</f>
        <v/>
      </c>
      <c r="E20" s="46"/>
      <c r="F20" s="47"/>
      <c r="G20" s="47"/>
      <c r="H20" s="48"/>
      <c r="I20" s="101">
        <f t="shared" si="1"/>
        <v>0</v>
      </c>
      <c r="J20" s="102">
        <f t="shared" si="0"/>
        <v>0</v>
      </c>
      <c r="K20" s="19"/>
      <c r="L20" s="6">
        <f t="shared" si="2"/>
        <v>0</v>
      </c>
    </row>
    <row r="21" spans="1:12" s="6" customFormat="1" x14ac:dyDescent="0.25">
      <c r="A21" s="118">
        <v>12</v>
      </c>
      <c r="B21" s="45"/>
      <c r="C21" s="91" t="str">
        <f>IF(L21&gt;2, VLOOKUP(B21,ceni!$B$8:$D$100,2,FALSE),"")</f>
        <v/>
      </c>
      <c r="D21" s="90" t="str">
        <f>IF(L21&gt;0,VLOOKUP(B21,ceni!$B$8:$D$100,3,FALSE),"")</f>
        <v/>
      </c>
      <c r="E21" s="46"/>
      <c r="F21" s="47"/>
      <c r="G21" s="47"/>
      <c r="H21" s="48"/>
      <c r="I21" s="101">
        <f t="shared" si="1"/>
        <v>0</v>
      </c>
      <c r="J21" s="102">
        <f t="shared" si="0"/>
        <v>0</v>
      </c>
      <c r="K21" s="19"/>
      <c r="L21" s="6">
        <f t="shared" si="2"/>
        <v>0</v>
      </c>
    </row>
    <row r="22" spans="1:12" s="6" customFormat="1" x14ac:dyDescent="0.25">
      <c r="A22" s="118">
        <v>13</v>
      </c>
      <c r="B22" s="45"/>
      <c r="C22" s="91" t="str">
        <f>IF(L22&gt;2, VLOOKUP(B22,ceni!$B$8:$D$100,2,FALSE),"")</f>
        <v/>
      </c>
      <c r="D22" s="90" t="str">
        <f>IF(L22&gt;0,VLOOKUP(B22,ceni!$B$8:$D$100,3,FALSE),"")</f>
        <v/>
      </c>
      <c r="E22" s="46"/>
      <c r="F22" s="47"/>
      <c r="G22" s="47"/>
      <c r="H22" s="48"/>
      <c r="I22" s="101">
        <f t="shared" si="1"/>
        <v>0</v>
      </c>
      <c r="J22" s="102">
        <f t="shared" si="0"/>
        <v>0</v>
      </c>
      <c r="K22" s="19"/>
      <c r="L22" s="6">
        <f t="shared" si="2"/>
        <v>0</v>
      </c>
    </row>
    <row r="23" spans="1:12" s="6" customFormat="1" x14ac:dyDescent="0.25">
      <c r="A23" s="118">
        <v>14</v>
      </c>
      <c r="B23" s="45"/>
      <c r="C23" s="91" t="str">
        <f>IF(L23&gt;2, VLOOKUP(B23,ceni!$B$8:$D$100,2,FALSE),"")</f>
        <v/>
      </c>
      <c r="D23" s="90" t="str">
        <f>IF(L23&gt;0,VLOOKUP(B23,ceni!$B$8:$D$100,3,FALSE),"")</f>
        <v/>
      </c>
      <c r="E23" s="46"/>
      <c r="F23" s="47"/>
      <c r="G23" s="47"/>
      <c r="H23" s="48"/>
      <c r="I23" s="101">
        <f t="shared" si="1"/>
        <v>0</v>
      </c>
      <c r="J23" s="102">
        <f t="shared" si="0"/>
        <v>0</v>
      </c>
      <c r="K23" s="19"/>
      <c r="L23" s="6">
        <f t="shared" si="2"/>
        <v>0</v>
      </c>
    </row>
    <row r="24" spans="1:12" s="6" customFormat="1" x14ac:dyDescent="0.25">
      <c r="A24" s="118">
        <v>15</v>
      </c>
      <c r="B24" s="45"/>
      <c r="C24" s="91" t="str">
        <f>IF(L24&gt;2, VLOOKUP(B24,ceni!$B$8:$D$100,2,FALSE),"")</f>
        <v/>
      </c>
      <c r="D24" s="90" t="str">
        <f>IF(L24&gt;0,VLOOKUP(B24,ceni!$B$8:$D$100,3,FALSE),"")</f>
        <v/>
      </c>
      <c r="E24" s="46"/>
      <c r="F24" s="47"/>
      <c r="G24" s="47"/>
      <c r="H24" s="48"/>
      <c r="I24" s="101">
        <f t="shared" si="1"/>
        <v>0</v>
      </c>
      <c r="J24" s="102">
        <f t="shared" si="0"/>
        <v>0</v>
      </c>
      <c r="K24" s="19"/>
      <c r="L24" s="6">
        <f t="shared" si="2"/>
        <v>0</v>
      </c>
    </row>
    <row r="25" spans="1:12" s="6" customFormat="1" x14ac:dyDescent="0.25">
      <c r="A25" s="118">
        <v>16</v>
      </c>
      <c r="B25" s="45"/>
      <c r="C25" s="91" t="str">
        <f>IF(L25&gt;2, VLOOKUP(B25,ceni!$B$8:$D$100,2,FALSE),"")</f>
        <v/>
      </c>
      <c r="D25" s="90" t="str">
        <f>IF(L25&gt;0,VLOOKUP(B25,ceni!$B$8:$D$100,3,FALSE),"")</f>
        <v/>
      </c>
      <c r="E25" s="46"/>
      <c r="F25" s="47"/>
      <c r="G25" s="47"/>
      <c r="H25" s="48"/>
      <c r="I25" s="101">
        <f t="shared" si="1"/>
        <v>0</v>
      </c>
      <c r="J25" s="102">
        <f t="shared" si="0"/>
        <v>0</v>
      </c>
      <c r="K25" s="19"/>
      <c r="L25" s="6">
        <f t="shared" si="2"/>
        <v>0</v>
      </c>
    </row>
    <row r="26" spans="1:12" s="6" customFormat="1" x14ac:dyDescent="0.25">
      <c r="A26" s="118">
        <v>17</v>
      </c>
      <c r="B26" s="45"/>
      <c r="C26" s="91" t="str">
        <f>IF(L26&gt;2, VLOOKUP(B26,ceni!$B$8:$D$100,2,FALSE),"")</f>
        <v/>
      </c>
      <c r="D26" s="90" t="str">
        <f>IF(L26&gt;0,VLOOKUP(B26,ceni!$B$8:$D$100,3,FALSE),"")</f>
        <v/>
      </c>
      <c r="E26" s="46"/>
      <c r="F26" s="47"/>
      <c r="G26" s="47"/>
      <c r="H26" s="48"/>
      <c r="I26" s="101">
        <f t="shared" si="1"/>
        <v>0</v>
      </c>
      <c r="J26" s="102">
        <f t="shared" si="0"/>
        <v>0</v>
      </c>
      <c r="K26" s="19"/>
      <c r="L26" s="6">
        <f t="shared" si="2"/>
        <v>0</v>
      </c>
    </row>
    <row r="27" spans="1:12" s="6" customFormat="1" x14ac:dyDescent="0.25">
      <c r="A27" s="118">
        <v>18</v>
      </c>
      <c r="B27" s="45"/>
      <c r="C27" s="91" t="str">
        <f>IF(L27&gt;2, VLOOKUP(B27,ceni!$B$8:$D$100,2,FALSE),"")</f>
        <v/>
      </c>
      <c r="D27" s="90" t="str">
        <f>IF(L27&gt;0,VLOOKUP(B27,ceni!$B$8:$D$100,3,FALSE),"")</f>
        <v/>
      </c>
      <c r="E27" s="46"/>
      <c r="F27" s="47"/>
      <c r="G27" s="47"/>
      <c r="H27" s="48"/>
      <c r="I27" s="101">
        <f t="shared" si="1"/>
        <v>0</v>
      </c>
      <c r="J27" s="102">
        <f t="shared" si="0"/>
        <v>0</v>
      </c>
      <c r="K27" s="19"/>
      <c r="L27" s="6">
        <f t="shared" si="2"/>
        <v>0</v>
      </c>
    </row>
    <row r="28" spans="1:12" s="6" customFormat="1" x14ac:dyDescent="0.25">
      <c r="A28" s="118">
        <v>19</v>
      </c>
      <c r="B28" s="45"/>
      <c r="C28" s="91" t="str">
        <f>IF(L28&gt;2, VLOOKUP(B28,ceni!$B$8:$D$100,2,FALSE),"")</f>
        <v/>
      </c>
      <c r="D28" s="90" t="str">
        <f>IF(L28&gt;0,VLOOKUP(B28,ceni!$B$8:$D$100,3,FALSE),"")</f>
        <v/>
      </c>
      <c r="E28" s="46"/>
      <c r="F28" s="47"/>
      <c r="G28" s="47"/>
      <c r="H28" s="48"/>
      <c r="I28" s="101">
        <f t="shared" si="1"/>
        <v>0</v>
      </c>
      <c r="J28" s="102">
        <f t="shared" si="0"/>
        <v>0</v>
      </c>
      <c r="K28" s="19"/>
      <c r="L28" s="6">
        <f t="shared" si="2"/>
        <v>0</v>
      </c>
    </row>
    <row r="29" spans="1:12" s="6" customFormat="1" x14ac:dyDescent="0.25">
      <c r="A29" s="118">
        <v>20</v>
      </c>
      <c r="B29" s="45"/>
      <c r="C29" s="91" t="str">
        <f>IF(L29&gt;2, VLOOKUP(B29,ceni!$B$8:$D$100,2,FALSE),"")</f>
        <v/>
      </c>
      <c r="D29" s="90" t="str">
        <f>IF(L29&gt;0,VLOOKUP(B29,ceni!$B$8:$D$100,3,FALSE),"")</f>
        <v/>
      </c>
      <c r="E29" s="46"/>
      <c r="F29" s="47"/>
      <c r="G29" s="47"/>
      <c r="H29" s="48"/>
      <c r="I29" s="101">
        <f t="shared" si="1"/>
        <v>0</v>
      </c>
      <c r="J29" s="102">
        <f t="shared" si="0"/>
        <v>0</v>
      </c>
      <c r="K29" s="19"/>
      <c r="L29" s="6">
        <f t="shared" si="2"/>
        <v>0</v>
      </c>
    </row>
    <row r="30" spans="1:12" s="6" customFormat="1" x14ac:dyDescent="0.25">
      <c r="A30" s="118">
        <v>21</v>
      </c>
      <c r="B30" s="45"/>
      <c r="C30" s="91" t="str">
        <f>IF(L30&gt;2, VLOOKUP(B30,ceni!$B$8:$D$100,2,FALSE),"")</f>
        <v/>
      </c>
      <c r="D30" s="90" t="str">
        <f>IF(L30&gt;0,VLOOKUP(B30,ceni!$B$8:$D$100,3,FALSE),"")</f>
        <v/>
      </c>
      <c r="E30" s="46"/>
      <c r="F30" s="47"/>
      <c r="G30" s="47"/>
      <c r="H30" s="48"/>
      <c r="I30" s="101">
        <f t="shared" si="1"/>
        <v>0</v>
      </c>
      <c r="J30" s="102">
        <f t="shared" si="0"/>
        <v>0</v>
      </c>
      <c r="K30" s="19"/>
      <c r="L30" s="6">
        <f t="shared" si="2"/>
        <v>0</v>
      </c>
    </row>
    <row r="31" spans="1:12" s="6" customFormat="1" x14ac:dyDescent="0.25">
      <c r="A31" s="118">
        <v>22</v>
      </c>
      <c r="B31" s="45"/>
      <c r="C31" s="91" t="str">
        <f>IF(L31&gt;2, VLOOKUP(B31,ceni!$B$8:$D$100,2,FALSE),"")</f>
        <v/>
      </c>
      <c r="D31" s="90" t="str">
        <f>IF(L31&gt;0,VLOOKUP(B31,ceni!$B$8:$D$100,3,FALSE),"")</f>
        <v/>
      </c>
      <c r="E31" s="46"/>
      <c r="F31" s="47"/>
      <c r="G31" s="47"/>
      <c r="H31" s="48"/>
      <c r="I31" s="101">
        <f t="shared" si="1"/>
        <v>0</v>
      </c>
      <c r="J31" s="102">
        <f t="shared" si="0"/>
        <v>0</v>
      </c>
      <c r="K31" s="19"/>
      <c r="L31" s="6">
        <f t="shared" si="2"/>
        <v>0</v>
      </c>
    </row>
    <row r="32" spans="1:12" s="6" customFormat="1" x14ac:dyDescent="0.25">
      <c r="A32" s="118">
        <v>23</v>
      </c>
      <c r="B32" s="45"/>
      <c r="C32" s="91" t="str">
        <f>IF(L32&gt;2, VLOOKUP(B32,ceni!$B$8:$D$100,2,FALSE),"")</f>
        <v/>
      </c>
      <c r="D32" s="90" t="str">
        <f>IF(L32&gt;0,VLOOKUP(B32,ceni!$B$8:$D$100,3,FALSE),"")</f>
        <v/>
      </c>
      <c r="E32" s="46"/>
      <c r="F32" s="47"/>
      <c r="G32" s="47"/>
      <c r="H32" s="48"/>
      <c r="I32" s="101">
        <f t="shared" si="1"/>
        <v>0</v>
      </c>
      <c r="J32" s="102">
        <f t="shared" si="0"/>
        <v>0</v>
      </c>
      <c r="K32" s="19"/>
      <c r="L32" s="6">
        <f t="shared" si="2"/>
        <v>0</v>
      </c>
    </row>
    <row r="33" spans="1:12" s="6" customFormat="1" x14ac:dyDescent="0.25">
      <c r="A33" s="118">
        <v>24</v>
      </c>
      <c r="B33" s="45"/>
      <c r="C33" s="91" t="str">
        <f>IF(L33&gt;2, VLOOKUP(B33,ceni!$B$8:$D$100,2,FALSE),"")</f>
        <v/>
      </c>
      <c r="D33" s="90" t="str">
        <f>IF(L33&gt;0,VLOOKUP(B33,ceni!$B$8:$D$100,3,FALSE),"")</f>
        <v/>
      </c>
      <c r="E33" s="46"/>
      <c r="F33" s="47"/>
      <c r="G33" s="47"/>
      <c r="H33" s="48"/>
      <c r="I33" s="101">
        <f t="shared" si="1"/>
        <v>0</v>
      </c>
      <c r="J33" s="102">
        <f t="shared" si="0"/>
        <v>0</v>
      </c>
      <c r="K33" s="19"/>
      <c r="L33" s="6">
        <f t="shared" si="2"/>
        <v>0</v>
      </c>
    </row>
    <row r="34" spans="1:12" s="6" customFormat="1" x14ac:dyDescent="0.25">
      <c r="A34" s="118">
        <v>25</v>
      </c>
      <c r="B34" s="45"/>
      <c r="C34" s="91" t="str">
        <f>IF(L34&gt;2, VLOOKUP(B34,ceni!$B$8:$D$100,2,FALSE),"")</f>
        <v/>
      </c>
      <c r="D34" s="90" t="str">
        <f>IF(L34&gt;0,VLOOKUP(B34,ceni!$B$8:$D$100,3,FALSE),"")</f>
        <v/>
      </c>
      <c r="E34" s="46"/>
      <c r="F34" s="47"/>
      <c r="G34" s="47"/>
      <c r="H34" s="48"/>
      <c r="I34" s="101">
        <f t="shared" si="1"/>
        <v>0</v>
      </c>
      <c r="J34" s="102">
        <f t="shared" si="0"/>
        <v>0</v>
      </c>
      <c r="K34" s="19"/>
      <c r="L34" s="6">
        <f t="shared" si="2"/>
        <v>0</v>
      </c>
    </row>
    <row r="35" spans="1:12" s="6" customFormat="1" x14ac:dyDescent="0.25">
      <c r="A35" s="118">
        <v>26</v>
      </c>
      <c r="B35" s="45"/>
      <c r="C35" s="91" t="str">
        <f>IF(L35&gt;2, VLOOKUP(B35,ceni!$B$8:$D$100,2,FALSE),"")</f>
        <v/>
      </c>
      <c r="D35" s="90" t="str">
        <f>IF(L35&gt;0,VLOOKUP(B35,ceni!$B$8:$D$100,3,FALSE),"")</f>
        <v/>
      </c>
      <c r="E35" s="46"/>
      <c r="F35" s="47"/>
      <c r="G35" s="47"/>
      <c r="H35" s="48"/>
      <c r="I35" s="101">
        <f t="shared" si="1"/>
        <v>0</v>
      </c>
      <c r="J35" s="102">
        <f t="shared" si="0"/>
        <v>0</v>
      </c>
      <c r="K35" s="19"/>
      <c r="L35" s="6">
        <f t="shared" si="2"/>
        <v>0</v>
      </c>
    </row>
    <row r="36" spans="1:12" s="6" customFormat="1" x14ac:dyDescent="0.25">
      <c r="A36" s="118">
        <v>27</v>
      </c>
      <c r="B36" s="45"/>
      <c r="C36" s="91" t="str">
        <f>IF(L36&gt;2, VLOOKUP(B36,ceni!$B$8:$D$100,2,FALSE),"")</f>
        <v/>
      </c>
      <c r="D36" s="90" t="str">
        <f>IF(L36&gt;0,VLOOKUP(B36,ceni!$B$8:$D$100,3,FALSE),"")</f>
        <v/>
      </c>
      <c r="E36" s="46"/>
      <c r="F36" s="47"/>
      <c r="G36" s="47"/>
      <c r="H36" s="48"/>
      <c r="I36" s="101">
        <f t="shared" si="1"/>
        <v>0</v>
      </c>
      <c r="J36" s="102">
        <f t="shared" si="0"/>
        <v>0</v>
      </c>
      <c r="K36" s="19"/>
      <c r="L36" s="6">
        <f t="shared" si="2"/>
        <v>0</v>
      </c>
    </row>
    <row r="37" spans="1:12" s="6" customFormat="1" x14ac:dyDescent="0.25">
      <c r="A37" s="118">
        <v>28</v>
      </c>
      <c r="B37" s="45"/>
      <c r="C37" s="91" t="str">
        <f>IF(L37&gt;2, VLOOKUP(B37,ceni!$B$8:$D$100,2,FALSE),"")</f>
        <v/>
      </c>
      <c r="D37" s="90" t="str">
        <f>IF(L37&gt;0,VLOOKUP(B37,ceni!$B$8:$D$100,3,FALSE),"")</f>
        <v/>
      </c>
      <c r="E37" s="46"/>
      <c r="F37" s="47"/>
      <c r="G37" s="47"/>
      <c r="H37" s="48"/>
      <c r="I37" s="101">
        <f t="shared" si="1"/>
        <v>0</v>
      </c>
      <c r="J37" s="102">
        <f t="shared" si="0"/>
        <v>0</v>
      </c>
      <c r="K37" s="19"/>
      <c r="L37" s="6">
        <f t="shared" si="2"/>
        <v>0</v>
      </c>
    </row>
    <row r="38" spans="1:12" s="6" customFormat="1" x14ac:dyDescent="0.25">
      <c r="A38" s="118">
        <v>29</v>
      </c>
      <c r="B38" s="45"/>
      <c r="C38" s="91" t="str">
        <f>IF(L38&gt;2, VLOOKUP(B38,ceni!$B$8:$D$100,2,FALSE),"")</f>
        <v/>
      </c>
      <c r="D38" s="90" t="str">
        <f>IF(L38&gt;0,VLOOKUP(B38,ceni!$B$8:$D$100,3,FALSE),"")</f>
        <v/>
      </c>
      <c r="E38" s="46"/>
      <c r="F38" s="49"/>
      <c r="G38" s="49"/>
      <c r="H38" s="50"/>
      <c r="I38" s="101">
        <f t="shared" si="1"/>
        <v>0</v>
      </c>
      <c r="J38" s="102">
        <f t="shared" si="0"/>
        <v>0</v>
      </c>
      <c r="K38" s="19"/>
      <c r="L38" s="6">
        <f t="shared" si="2"/>
        <v>0</v>
      </c>
    </row>
    <row r="39" spans="1:12" s="6" customFormat="1" x14ac:dyDescent="0.25">
      <c r="A39" s="118">
        <v>30</v>
      </c>
      <c r="B39" s="45"/>
      <c r="C39" s="91" t="str">
        <f>IF(L39&gt;2, VLOOKUP(B39,ceni!$B$8:$D$100,2,FALSE),"")</f>
        <v/>
      </c>
      <c r="D39" s="90" t="str">
        <f>IF(L39&gt;0,VLOOKUP(B39,ceni!$B$8:$D$100,3,FALSE),"")</f>
        <v/>
      </c>
      <c r="E39" s="46"/>
      <c r="F39" s="49"/>
      <c r="G39" s="49"/>
      <c r="H39" s="50"/>
      <c r="I39" s="101">
        <f t="shared" si="1"/>
        <v>0</v>
      </c>
      <c r="J39" s="102">
        <f t="shared" si="0"/>
        <v>0</v>
      </c>
      <c r="K39" s="19"/>
      <c r="L39" s="6">
        <f t="shared" si="2"/>
        <v>0</v>
      </c>
    </row>
    <row r="40" spans="1:12" s="6" customFormat="1" x14ac:dyDescent="0.25">
      <c r="A40" s="118">
        <v>31</v>
      </c>
      <c r="B40" s="45"/>
      <c r="C40" s="91" t="str">
        <f>IF(L40&gt;2, VLOOKUP(B40,ceni!$B$8:$D$100,2,FALSE),"")</f>
        <v/>
      </c>
      <c r="D40" s="90" t="str">
        <f>IF(L40&gt;0,VLOOKUP(B40,ceni!$B$8:$D$100,3,FALSE),"")</f>
        <v/>
      </c>
      <c r="E40" s="46"/>
      <c r="F40" s="49"/>
      <c r="G40" s="49"/>
      <c r="H40" s="50"/>
      <c r="I40" s="101">
        <f t="shared" si="1"/>
        <v>0</v>
      </c>
      <c r="J40" s="102">
        <f t="shared" si="0"/>
        <v>0</v>
      </c>
      <c r="K40" s="19"/>
      <c r="L40" s="6">
        <f t="shared" si="2"/>
        <v>0</v>
      </c>
    </row>
    <row r="41" spans="1:12" s="6" customFormat="1" x14ac:dyDescent="0.25">
      <c r="A41" s="118">
        <v>32</v>
      </c>
      <c r="B41" s="45"/>
      <c r="C41" s="91" t="str">
        <f>IF(L41&gt;2, VLOOKUP(B41,ceni!$B$8:$D$100,2,FALSE),"")</f>
        <v/>
      </c>
      <c r="D41" s="90" t="str">
        <f>IF(L41&gt;0,VLOOKUP(B41,ceni!$B$8:$D$100,3,FALSE),"")</f>
        <v/>
      </c>
      <c r="E41" s="46"/>
      <c r="F41" s="51"/>
      <c r="G41" s="51"/>
      <c r="H41" s="52"/>
      <c r="I41" s="101">
        <f t="shared" si="1"/>
        <v>0</v>
      </c>
      <c r="J41" s="102">
        <f t="shared" si="0"/>
        <v>0</v>
      </c>
      <c r="K41" s="19"/>
      <c r="L41" s="6">
        <f t="shared" si="2"/>
        <v>0</v>
      </c>
    </row>
    <row r="42" spans="1:12" s="6" customFormat="1" x14ac:dyDescent="0.25">
      <c r="A42" s="118">
        <v>33</v>
      </c>
      <c r="B42" s="45"/>
      <c r="C42" s="91" t="str">
        <f>IF(L42&gt;2, VLOOKUP(B42,ceni!$B$8:$D$100,2,FALSE),"")</f>
        <v/>
      </c>
      <c r="D42" s="90" t="str">
        <f>IF(L42&gt;0,VLOOKUP(B42,ceni!$B$8:$D$100,3,FALSE),"")</f>
        <v/>
      </c>
      <c r="E42" s="46"/>
      <c r="F42" s="47"/>
      <c r="G42" s="47"/>
      <c r="H42" s="48"/>
      <c r="I42" s="101">
        <f t="shared" si="1"/>
        <v>0</v>
      </c>
      <c r="J42" s="102">
        <f t="shared" si="0"/>
        <v>0</v>
      </c>
      <c r="K42" s="19"/>
      <c r="L42" s="6">
        <f t="shared" si="2"/>
        <v>0</v>
      </c>
    </row>
    <row r="43" spans="1:12" s="6" customFormat="1" ht="16.5" thickBot="1" x14ac:dyDescent="0.3">
      <c r="A43" s="119">
        <v>34</v>
      </c>
      <c r="B43" s="53"/>
      <c r="C43" s="91" t="str">
        <f>IF(L43&gt;2, VLOOKUP(B43,ceni!$B$8:$D$100,2,FALSE),"")</f>
        <v/>
      </c>
      <c r="D43" s="90" t="str">
        <f>IF(L43&gt;0,VLOOKUP(B43,ceni!$B$8:$D$100,3,FALSE),"")</f>
        <v/>
      </c>
      <c r="E43" s="54"/>
      <c r="F43" s="55"/>
      <c r="G43" s="55"/>
      <c r="H43" s="56"/>
      <c r="I43" s="103">
        <f t="shared" si="1"/>
        <v>0</v>
      </c>
      <c r="J43" s="104">
        <f t="shared" si="0"/>
        <v>0</v>
      </c>
      <c r="K43" s="19"/>
      <c r="L43" s="6">
        <f t="shared" si="2"/>
        <v>0</v>
      </c>
    </row>
    <row r="44" spans="1:12" s="22" customFormat="1" ht="15.75" customHeight="1" thickBot="1" x14ac:dyDescent="0.25">
      <c r="A44" s="93"/>
      <c r="B44" s="57"/>
      <c r="C44" s="221" t="s">
        <v>10</v>
      </c>
      <c r="D44" s="221"/>
      <c r="E44" s="85">
        <f t="shared" ref="E44:J44" si="3" xml:space="preserve"> SUM(E10:E43)</f>
        <v>0</v>
      </c>
      <c r="F44" s="85">
        <f t="shared" si="3"/>
        <v>0</v>
      </c>
      <c r="G44" s="85">
        <f t="shared" si="3"/>
        <v>0</v>
      </c>
      <c r="H44" s="86">
        <f t="shared" si="3"/>
        <v>0</v>
      </c>
      <c r="I44" s="87">
        <f t="shared" si="3"/>
        <v>0</v>
      </c>
      <c r="J44" s="88">
        <f t="shared" si="3"/>
        <v>0</v>
      </c>
      <c r="K44" s="21"/>
    </row>
    <row r="45" spans="1:12" s="22" customFormat="1" ht="6" customHeight="1" x14ac:dyDescent="0.2">
      <c r="A45" s="94"/>
      <c r="B45" s="23"/>
      <c r="C45" s="24"/>
      <c r="D45" s="25"/>
      <c r="E45" s="25"/>
      <c r="F45" s="26"/>
      <c r="G45" s="26"/>
      <c r="H45" s="26"/>
      <c r="I45" s="26"/>
      <c r="K45" s="27"/>
    </row>
    <row r="46" spans="1:12" s="22" customFormat="1" ht="12.75" x14ac:dyDescent="0.2">
      <c r="A46" s="28" t="s">
        <v>200</v>
      </c>
      <c r="B46" s="29"/>
      <c r="C46" s="30"/>
      <c r="D46" s="31"/>
      <c r="E46" s="28" t="s">
        <v>13</v>
      </c>
      <c r="G46" s="222"/>
      <c r="H46" s="223"/>
      <c r="I46" s="92" t="s">
        <v>14</v>
      </c>
      <c r="K46" s="27"/>
    </row>
    <row r="47" spans="1:12" s="22" customFormat="1" ht="10.5" customHeight="1" x14ac:dyDescent="0.2">
      <c r="A47" s="95"/>
      <c r="B47" s="28"/>
      <c r="C47" s="34"/>
      <c r="D47" s="31"/>
      <c r="E47" s="31"/>
      <c r="F47" s="33"/>
      <c r="G47" s="33"/>
      <c r="H47" s="33"/>
      <c r="I47" s="32" t="s">
        <v>5</v>
      </c>
      <c r="K47" s="27"/>
    </row>
    <row r="48" spans="1:12" ht="12" customHeight="1" x14ac:dyDescent="0.25">
      <c r="A48" s="96"/>
      <c r="B48" s="35"/>
      <c r="C48" s="36"/>
      <c r="D48" s="31"/>
      <c r="E48" s="31"/>
      <c r="F48" s="33"/>
      <c r="G48" s="33"/>
      <c r="H48" s="33"/>
      <c r="I48" s="33"/>
      <c r="J48" s="37"/>
      <c r="K48" s="3"/>
    </row>
    <row r="49" spans="1:11" s="6" customFormat="1" ht="12.95" customHeight="1" x14ac:dyDescent="0.2">
      <c r="A49" s="97"/>
      <c r="B49" s="38"/>
      <c r="C49" s="34"/>
      <c r="D49" s="39"/>
      <c r="E49" s="39"/>
      <c r="F49" s="38"/>
      <c r="G49" s="38"/>
      <c r="H49" s="38"/>
      <c r="I49" s="38"/>
      <c r="J49" s="5"/>
      <c r="K49" s="18"/>
    </row>
    <row r="50" spans="1:11" s="6" customFormat="1" ht="12.95" customHeight="1" x14ac:dyDescent="0.2">
      <c r="A50" s="98"/>
      <c r="B50" s="38"/>
      <c r="C50" s="34"/>
      <c r="D50" s="39"/>
      <c r="E50" s="39"/>
      <c r="F50" s="38"/>
      <c r="G50" s="38"/>
      <c r="H50" s="38"/>
      <c r="I50" s="38"/>
      <c r="J50" s="5"/>
      <c r="K50" s="18"/>
    </row>
    <row r="51" spans="1:11" s="6" customFormat="1" ht="48.75" customHeight="1" x14ac:dyDescent="0.2">
      <c r="A51" s="218"/>
      <c r="B51" s="218"/>
      <c r="C51" s="218"/>
      <c r="D51" s="218"/>
      <c r="E51" s="218"/>
      <c r="F51" s="218"/>
      <c r="G51" s="218"/>
      <c r="H51" s="218"/>
      <c r="I51" s="218"/>
      <c r="J51" s="218"/>
    </row>
    <row r="52" spans="1:11" s="6" customFormat="1" ht="12.95" customHeight="1" x14ac:dyDescent="0.2">
      <c r="A52" s="99"/>
      <c r="C52" s="40"/>
      <c r="D52" s="41"/>
      <c r="E52" s="41"/>
    </row>
  </sheetData>
  <sheetProtection formatRows="0" insertColumns="0"/>
  <mergeCells count="16">
    <mergeCell ref="C4:G4"/>
    <mergeCell ref="H4:I4"/>
    <mergeCell ref="A5:J5"/>
    <mergeCell ref="A6:J6"/>
    <mergeCell ref="A1:D1"/>
    <mergeCell ref="I1:J1"/>
    <mergeCell ref="A3:J3"/>
    <mergeCell ref="A51:J51"/>
    <mergeCell ref="J7:J8"/>
    <mergeCell ref="C44:D44"/>
    <mergeCell ref="G46:H46"/>
    <mergeCell ref="A7:A8"/>
    <mergeCell ref="B7:B8"/>
    <mergeCell ref="C7:C8"/>
    <mergeCell ref="D7:D8"/>
    <mergeCell ref="E7:I7"/>
  </mergeCells>
  <phoneticPr fontId="3" type="noConversion"/>
  <pageMargins left="0.73" right="0.27" top="0.17" bottom="0.24" header="0.13" footer="0.24"/>
  <pageSetup paperSize="9" scale="9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99E2-58D3-4D90-9746-786AE4C02B00}">
  <sheetPr>
    <tabColor theme="3"/>
  </sheetPr>
  <dimension ref="A2:G76"/>
  <sheetViews>
    <sheetView topLeftCell="A56" workbookViewId="0">
      <selection activeCell="B8" sqref="B8"/>
    </sheetView>
  </sheetViews>
  <sheetFormatPr defaultRowHeight="12.75" x14ac:dyDescent="0.2"/>
  <cols>
    <col min="1" max="1" width="9.140625" style="165"/>
    <col min="2" max="2" width="9.140625" style="217"/>
    <col min="3" max="3" width="92.140625" style="217" customWidth="1"/>
    <col min="4" max="4" width="13.42578125" style="130" customWidth="1"/>
    <col min="5" max="5" width="29.28515625" style="130" customWidth="1"/>
    <col min="6" max="6" width="30.42578125" style="130" customWidth="1"/>
    <col min="7" max="258" width="9.140625" style="130"/>
    <col min="259" max="259" width="92.140625" style="130" customWidth="1"/>
    <col min="260" max="260" width="13.42578125" style="130" customWidth="1"/>
    <col min="261" max="261" width="29.28515625" style="130" customWidth="1"/>
    <col min="262" max="262" width="30.42578125" style="130" customWidth="1"/>
    <col min="263" max="514" width="9.140625" style="130"/>
    <col min="515" max="515" width="92.140625" style="130" customWidth="1"/>
    <col min="516" max="516" width="13.42578125" style="130" customWidth="1"/>
    <col min="517" max="517" width="29.28515625" style="130" customWidth="1"/>
    <col min="518" max="518" width="30.42578125" style="130" customWidth="1"/>
    <col min="519" max="770" width="9.140625" style="130"/>
    <col min="771" max="771" width="92.140625" style="130" customWidth="1"/>
    <col min="772" max="772" width="13.42578125" style="130" customWidth="1"/>
    <col min="773" max="773" width="29.28515625" style="130" customWidth="1"/>
    <col min="774" max="774" width="30.42578125" style="130" customWidth="1"/>
    <col min="775" max="1026" width="9.140625" style="130"/>
    <col min="1027" max="1027" width="92.140625" style="130" customWidth="1"/>
    <col min="1028" max="1028" width="13.42578125" style="130" customWidth="1"/>
    <col min="1029" max="1029" width="29.28515625" style="130" customWidth="1"/>
    <col min="1030" max="1030" width="30.42578125" style="130" customWidth="1"/>
    <col min="1031" max="1282" width="9.140625" style="130"/>
    <col min="1283" max="1283" width="92.140625" style="130" customWidth="1"/>
    <col min="1284" max="1284" width="13.42578125" style="130" customWidth="1"/>
    <col min="1285" max="1285" width="29.28515625" style="130" customWidth="1"/>
    <col min="1286" max="1286" width="30.42578125" style="130" customWidth="1"/>
    <col min="1287" max="1538" width="9.140625" style="130"/>
    <col min="1539" max="1539" width="92.140625" style="130" customWidth="1"/>
    <col min="1540" max="1540" width="13.42578125" style="130" customWidth="1"/>
    <col min="1541" max="1541" width="29.28515625" style="130" customWidth="1"/>
    <col min="1542" max="1542" width="30.42578125" style="130" customWidth="1"/>
    <col min="1543" max="1794" width="9.140625" style="130"/>
    <col min="1795" max="1795" width="92.140625" style="130" customWidth="1"/>
    <col min="1796" max="1796" width="13.42578125" style="130" customWidth="1"/>
    <col min="1797" max="1797" width="29.28515625" style="130" customWidth="1"/>
    <col min="1798" max="1798" width="30.42578125" style="130" customWidth="1"/>
    <col min="1799" max="2050" width="9.140625" style="130"/>
    <col min="2051" max="2051" width="92.140625" style="130" customWidth="1"/>
    <col min="2052" max="2052" width="13.42578125" style="130" customWidth="1"/>
    <col min="2053" max="2053" width="29.28515625" style="130" customWidth="1"/>
    <col min="2054" max="2054" width="30.42578125" style="130" customWidth="1"/>
    <col min="2055" max="2306" width="9.140625" style="130"/>
    <col min="2307" max="2307" width="92.140625" style="130" customWidth="1"/>
    <col min="2308" max="2308" width="13.42578125" style="130" customWidth="1"/>
    <col min="2309" max="2309" width="29.28515625" style="130" customWidth="1"/>
    <col min="2310" max="2310" width="30.42578125" style="130" customWidth="1"/>
    <col min="2311" max="2562" width="9.140625" style="130"/>
    <col min="2563" max="2563" width="92.140625" style="130" customWidth="1"/>
    <col min="2564" max="2564" width="13.42578125" style="130" customWidth="1"/>
    <col min="2565" max="2565" width="29.28515625" style="130" customWidth="1"/>
    <col min="2566" max="2566" width="30.42578125" style="130" customWidth="1"/>
    <col min="2567" max="2818" width="9.140625" style="130"/>
    <col min="2819" max="2819" width="92.140625" style="130" customWidth="1"/>
    <col min="2820" max="2820" width="13.42578125" style="130" customWidth="1"/>
    <col min="2821" max="2821" width="29.28515625" style="130" customWidth="1"/>
    <col min="2822" max="2822" width="30.42578125" style="130" customWidth="1"/>
    <col min="2823" max="3074" width="9.140625" style="130"/>
    <col min="3075" max="3075" width="92.140625" style="130" customWidth="1"/>
    <col min="3076" max="3076" width="13.42578125" style="130" customWidth="1"/>
    <col min="3077" max="3077" width="29.28515625" style="130" customWidth="1"/>
    <col min="3078" max="3078" width="30.42578125" style="130" customWidth="1"/>
    <col min="3079" max="3330" width="9.140625" style="130"/>
    <col min="3331" max="3331" width="92.140625" style="130" customWidth="1"/>
    <col min="3332" max="3332" width="13.42578125" style="130" customWidth="1"/>
    <col min="3333" max="3333" width="29.28515625" style="130" customWidth="1"/>
    <col min="3334" max="3334" width="30.42578125" style="130" customWidth="1"/>
    <col min="3335" max="3586" width="9.140625" style="130"/>
    <col min="3587" max="3587" width="92.140625" style="130" customWidth="1"/>
    <col min="3588" max="3588" width="13.42578125" style="130" customWidth="1"/>
    <col min="3589" max="3589" width="29.28515625" style="130" customWidth="1"/>
    <col min="3590" max="3590" width="30.42578125" style="130" customWidth="1"/>
    <col min="3591" max="3842" width="9.140625" style="130"/>
    <col min="3843" max="3843" width="92.140625" style="130" customWidth="1"/>
    <col min="3844" max="3844" width="13.42578125" style="130" customWidth="1"/>
    <col min="3845" max="3845" width="29.28515625" style="130" customWidth="1"/>
    <col min="3846" max="3846" width="30.42578125" style="130" customWidth="1"/>
    <col min="3847" max="4098" width="9.140625" style="130"/>
    <col min="4099" max="4099" width="92.140625" style="130" customWidth="1"/>
    <col min="4100" max="4100" width="13.42578125" style="130" customWidth="1"/>
    <col min="4101" max="4101" width="29.28515625" style="130" customWidth="1"/>
    <col min="4102" max="4102" width="30.42578125" style="130" customWidth="1"/>
    <col min="4103" max="4354" width="9.140625" style="130"/>
    <col min="4355" max="4355" width="92.140625" style="130" customWidth="1"/>
    <col min="4356" max="4356" width="13.42578125" style="130" customWidth="1"/>
    <col min="4357" max="4357" width="29.28515625" style="130" customWidth="1"/>
    <col min="4358" max="4358" width="30.42578125" style="130" customWidth="1"/>
    <col min="4359" max="4610" width="9.140625" style="130"/>
    <col min="4611" max="4611" width="92.140625" style="130" customWidth="1"/>
    <col min="4612" max="4612" width="13.42578125" style="130" customWidth="1"/>
    <col min="4613" max="4613" width="29.28515625" style="130" customWidth="1"/>
    <col min="4614" max="4614" width="30.42578125" style="130" customWidth="1"/>
    <col min="4615" max="4866" width="9.140625" style="130"/>
    <col min="4867" max="4867" width="92.140625" style="130" customWidth="1"/>
    <col min="4868" max="4868" width="13.42578125" style="130" customWidth="1"/>
    <col min="4869" max="4869" width="29.28515625" style="130" customWidth="1"/>
    <col min="4870" max="4870" width="30.42578125" style="130" customWidth="1"/>
    <col min="4871" max="5122" width="9.140625" style="130"/>
    <col min="5123" max="5123" width="92.140625" style="130" customWidth="1"/>
    <col min="5124" max="5124" width="13.42578125" style="130" customWidth="1"/>
    <col min="5125" max="5125" width="29.28515625" style="130" customWidth="1"/>
    <col min="5126" max="5126" width="30.42578125" style="130" customWidth="1"/>
    <col min="5127" max="5378" width="9.140625" style="130"/>
    <col min="5379" max="5379" width="92.140625" style="130" customWidth="1"/>
    <col min="5380" max="5380" width="13.42578125" style="130" customWidth="1"/>
    <col min="5381" max="5381" width="29.28515625" style="130" customWidth="1"/>
    <col min="5382" max="5382" width="30.42578125" style="130" customWidth="1"/>
    <col min="5383" max="5634" width="9.140625" style="130"/>
    <col min="5635" max="5635" width="92.140625" style="130" customWidth="1"/>
    <col min="5636" max="5636" width="13.42578125" style="130" customWidth="1"/>
    <col min="5637" max="5637" width="29.28515625" style="130" customWidth="1"/>
    <col min="5638" max="5638" width="30.42578125" style="130" customWidth="1"/>
    <col min="5639" max="5890" width="9.140625" style="130"/>
    <col min="5891" max="5891" width="92.140625" style="130" customWidth="1"/>
    <col min="5892" max="5892" width="13.42578125" style="130" customWidth="1"/>
    <col min="5893" max="5893" width="29.28515625" style="130" customWidth="1"/>
    <col min="5894" max="5894" width="30.42578125" style="130" customWidth="1"/>
    <col min="5895" max="6146" width="9.140625" style="130"/>
    <col min="6147" max="6147" width="92.140625" style="130" customWidth="1"/>
    <col min="6148" max="6148" width="13.42578125" style="130" customWidth="1"/>
    <col min="6149" max="6149" width="29.28515625" style="130" customWidth="1"/>
    <col min="6150" max="6150" width="30.42578125" style="130" customWidth="1"/>
    <col min="6151" max="6402" width="9.140625" style="130"/>
    <col min="6403" max="6403" width="92.140625" style="130" customWidth="1"/>
    <col min="6404" max="6404" width="13.42578125" style="130" customWidth="1"/>
    <col min="6405" max="6405" width="29.28515625" style="130" customWidth="1"/>
    <col min="6406" max="6406" width="30.42578125" style="130" customWidth="1"/>
    <col min="6407" max="6658" width="9.140625" style="130"/>
    <col min="6659" max="6659" width="92.140625" style="130" customWidth="1"/>
    <col min="6660" max="6660" width="13.42578125" style="130" customWidth="1"/>
    <col min="6661" max="6661" width="29.28515625" style="130" customWidth="1"/>
    <col min="6662" max="6662" width="30.42578125" style="130" customWidth="1"/>
    <col min="6663" max="6914" width="9.140625" style="130"/>
    <col min="6915" max="6915" width="92.140625" style="130" customWidth="1"/>
    <col min="6916" max="6916" width="13.42578125" style="130" customWidth="1"/>
    <col min="6917" max="6917" width="29.28515625" style="130" customWidth="1"/>
    <col min="6918" max="6918" width="30.42578125" style="130" customWidth="1"/>
    <col min="6919" max="7170" width="9.140625" style="130"/>
    <col min="7171" max="7171" width="92.140625" style="130" customWidth="1"/>
    <col min="7172" max="7172" width="13.42578125" style="130" customWidth="1"/>
    <col min="7173" max="7173" width="29.28515625" style="130" customWidth="1"/>
    <col min="7174" max="7174" width="30.42578125" style="130" customWidth="1"/>
    <col min="7175" max="7426" width="9.140625" style="130"/>
    <col min="7427" max="7427" width="92.140625" style="130" customWidth="1"/>
    <col min="7428" max="7428" width="13.42578125" style="130" customWidth="1"/>
    <col min="7429" max="7429" width="29.28515625" style="130" customWidth="1"/>
    <col min="7430" max="7430" width="30.42578125" style="130" customWidth="1"/>
    <col min="7431" max="7682" width="9.140625" style="130"/>
    <col min="7683" max="7683" width="92.140625" style="130" customWidth="1"/>
    <col min="7684" max="7684" width="13.42578125" style="130" customWidth="1"/>
    <col min="7685" max="7685" width="29.28515625" style="130" customWidth="1"/>
    <col min="7686" max="7686" width="30.42578125" style="130" customWidth="1"/>
    <col min="7687" max="7938" width="9.140625" style="130"/>
    <col min="7939" max="7939" width="92.140625" style="130" customWidth="1"/>
    <col min="7940" max="7940" width="13.42578125" style="130" customWidth="1"/>
    <col min="7941" max="7941" width="29.28515625" style="130" customWidth="1"/>
    <col min="7942" max="7942" width="30.42578125" style="130" customWidth="1"/>
    <col min="7943" max="8194" width="9.140625" style="130"/>
    <col min="8195" max="8195" width="92.140625" style="130" customWidth="1"/>
    <col min="8196" max="8196" width="13.42578125" style="130" customWidth="1"/>
    <col min="8197" max="8197" width="29.28515625" style="130" customWidth="1"/>
    <col min="8198" max="8198" width="30.42578125" style="130" customWidth="1"/>
    <col min="8199" max="8450" width="9.140625" style="130"/>
    <col min="8451" max="8451" width="92.140625" style="130" customWidth="1"/>
    <col min="8452" max="8452" width="13.42578125" style="130" customWidth="1"/>
    <col min="8453" max="8453" width="29.28515625" style="130" customWidth="1"/>
    <col min="8454" max="8454" width="30.42578125" style="130" customWidth="1"/>
    <col min="8455" max="8706" width="9.140625" style="130"/>
    <col min="8707" max="8707" width="92.140625" style="130" customWidth="1"/>
    <col min="8708" max="8708" width="13.42578125" style="130" customWidth="1"/>
    <col min="8709" max="8709" width="29.28515625" style="130" customWidth="1"/>
    <col min="8710" max="8710" width="30.42578125" style="130" customWidth="1"/>
    <col min="8711" max="8962" width="9.140625" style="130"/>
    <col min="8963" max="8963" width="92.140625" style="130" customWidth="1"/>
    <col min="8964" max="8964" width="13.42578125" style="130" customWidth="1"/>
    <col min="8965" max="8965" width="29.28515625" style="130" customWidth="1"/>
    <col min="8966" max="8966" width="30.42578125" style="130" customWidth="1"/>
    <col min="8967" max="9218" width="9.140625" style="130"/>
    <col min="9219" max="9219" width="92.140625" style="130" customWidth="1"/>
    <col min="9220" max="9220" width="13.42578125" style="130" customWidth="1"/>
    <col min="9221" max="9221" width="29.28515625" style="130" customWidth="1"/>
    <col min="9222" max="9222" width="30.42578125" style="130" customWidth="1"/>
    <col min="9223" max="9474" width="9.140625" style="130"/>
    <col min="9475" max="9475" width="92.140625" style="130" customWidth="1"/>
    <col min="9476" max="9476" width="13.42578125" style="130" customWidth="1"/>
    <col min="9477" max="9477" width="29.28515625" style="130" customWidth="1"/>
    <col min="9478" max="9478" width="30.42578125" style="130" customWidth="1"/>
    <col min="9479" max="9730" width="9.140625" style="130"/>
    <col min="9731" max="9731" width="92.140625" style="130" customWidth="1"/>
    <col min="9732" max="9732" width="13.42578125" style="130" customWidth="1"/>
    <col min="9733" max="9733" width="29.28515625" style="130" customWidth="1"/>
    <col min="9734" max="9734" width="30.42578125" style="130" customWidth="1"/>
    <col min="9735" max="9986" width="9.140625" style="130"/>
    <col min="9987" max="9987" width="92.140625" style="130" customWidth="1"/>
    <col min="9988" max="9988" width="13.42578125" style="130" customWidth="1"/>
    <col min="9989" max="9989" width="29.28515625" style="130" customWidth="1"/>
    <col min="9990" max="9990" width="30.42578125" style="130" customWidth="1"/>
    <col min="9991" max="10242" width="9.140625" style="130"/>
    <col min="10243" max="10243" width="92.140625" style="130" customWidth="1"/>
    <col min="10244" max="10244" width="13.42578125" style="130" customWidth="1"/>
    <col min="10245" max="10245" width="29.28515625" style="130" customWidth="1"/>
    <col min="10246" max="10246" width="30.42578125" style="130" customWidth="1"/>
    <col min="10247" max="10498" width="9.140625" style="130"/>
    <col min="10499" max="10499" width="92.140625" style="130" customWidth="1"/>
    <col min="10500" max="10500" width="13.42578125" style="130" customWidth="1"/>
    <col min="10501" max="10501" width="29.28515625" style="130" customWidth="1"/>
    <col min="10502" max="10502" width="30.42578125" style="130" customWidth="1"/>
    <col min="10503" max="10754" width="9.140625" style="130"/>
    <col min="10755" max="10755" width="92.140625" style="130" customWidth="1"/>
    <col min="10756" max="10756" width="13.42578125" style="130" customWidth="1"/>
    <col min="10757" max="10757" width="29.28515625" style="130" customWidth="1"/>
    <col min="10758" max="10758" width="30.42578125" style="130" customWidth="1"/>
    <col min="10759" max="11010" width="9.140625" style="130"/>
    <col min="11011" max="11011" width="92.140625" style="130" customWidth="1"/>
    <col min="11012" max="11012" width="13.42578125" style="130" customWidth="1"/>
    <col min="11013" max="11013" width="29.28515625" style="130" customWidth="1"/>
    <col min="11014" max="11014" width="30.42578125" style="130" customWidth="1"/>
    <col min="11015" max="11266" width="9.140625" style="130"/>
    <col min="11267" max="11267" width="92.140625" style="130" customWidth="1"/>
    <col min="11268" max="11268" width="13.42578125" style="130" customWidth="1"/>
    <col min="11269" max="11269" width="29.28515625" style="130" customWidth="1"/>
    <col min="11270" max="11270" width="30.42578125" style="130" customWidth="1"/>
    <col min="11271" max="11522" width="9.140625" style="130"/>
    <col min="11523" max="11523" width="92.140625" style="130" customWidth="1"/>
    <col min="11524" max="11524" width="13.42578125" style="130" customWidth="1"/>
    <col min="11525" max="11525" width="29.28515625" style="130" customWidth="1"/>
    <col min="11526" max="11526" width="30.42578125" style="130" customWidth="1"/>
    <col min="11527" max="11778" width="9.140625" style="130"/>
    <col min="11779" max="11779" width="92.140625" style="130" customWidth="1"/>
    <col min="11780" max="11780" width="13.42578125" style="130" customWidth="1"/>
    <col min="11781" max="11781" width="29.28515625" style="130" customWidth="1"/>
    <col min="11782" max="11782" width="30.42578125" style="130" customWidth="1"/>
    <col min="11783" max="12034" width="9.140625" style="130"/>
    <col min="12035" max="12035" width="92.140625" style="130" customWidth="1"/>
    <col min="12036" max="12036" width="13.42578125" style="130" customWidth="1"/>
    <col min="12037" max="12037" width="29.28515625" style="130" customWidth="1"/>
    <col min="12038" max="12038" width="30.42578125" style="130" customWidth="1"/>
    <col min="12039" max="12290" width="9.140625" style="130"/>
    <col min="12291" max="12291" width="92.140625" style="130" customWidth="1"/>
    <col min="12292" max="12292" width="13.42578125" style="130" customWidth="1"/>
    <col min="12293" max="12293" width="29.28515625" style="130" customWidth="1"/>
    <col min="12294" max="12294" width="30.42578125" style="130" customWidth="1"/>
    <col min="12295" max="12546" width="9.140625" style="130"/>
    <col min="12547" max="12547" width="92.140625" style="130" customWidth="1"/>
    <col min="12548" max="12548" width="13.42578125" style="130" customWidth="1"/>
    <col min="12549" max="12549" width="29.28515625" style="130" customWidth="1"/>
    <col min="12550" max="12550" width="30.42578125" style="130" customWidth="1"/>
    <col min="12551" max="12802" width="9.140625" style="130"/>
    <col min="12803" max="12803" width="92.140625" style="130" customWidth="1"/>
    <col min="12804" max="12804" width="13.42578125" style="130" customWidth="1"/>
    <col min="12805" max="12805" width="29.28515625" style="130" customWidth="1"/>
    <col min="12806" max="12806" width="30.42578125" style="130" customWidth="1"/>
    <col min="12807" max="13058" width="9.140625" style="130"/>
    <col min="13059" max="13059" width="92.140625" style="130" customWidth="1"/>
    <col min="13060" max="13060" width="13.42578125" style="130" customWidth="1"/>
    <col min="13061" max="13061" width="29.28515625" style="130" customWidth="1"/>
    <col min="13062" max="13062" width="30.42578125" style="130" customWidth="1"/>
    <col min="13063" max="13314" width="9.140625" style="130"/>
    <col min="13315" max="13315" width="92.140625" style="130" customWidth="1"/>
    <col min="13316" max="13316" width="13.42578125" style="130" customWidth="1"/>
    <col min="13317" max="13317" width="29.28515625" style="130" customWidth="1"/>
    <col min="13318" max="13318" width="30.42578125" style="130" customWidth="1"/>
    <col min="13319" max="13570" width="9.140625" style="130"/>
    <col min="13571" max="13571" width="92.140625" style="130" customWidth="1"/>
    <col min="13572" max="13572" width="13.42578125" style="130" customWidth="1"/>
    <col min="13573" max="13573" width="29.28515625" style="130" customWidth="1"/>
    <col min="13574" max="13574" width="30.42578125" style="130" customWidth="1"/>
    <col min="13575" max="13826" width="9.140625" style="130"/>
    <col min="13827" max="13827" width="92.140625" style="130" customWidth="1"/>
    <col min="13828" max="13828" width="13.42578125" style="130" customWidth="1"/>
    <col min="13829" max="13829" width="29.28515625" style="130" customWidth="1"/>
    <col min="13830" max="13830" width="30.42578125" style="130" customWidth="1"/>
    <col min="13831" max="14082" width="9.140625" style="130"/>
    <col min="14083" max="14083" width="92.140625" style="130" customWidth="1"/>
    <col min="14084" max="14084" width="13.42578125" style="130" customWidth="1"/>
    <col min="14085" max="14085" width="29.28515625" style="130" customWidth="1"/>
    <col min="14086" max="14086" width="30.42578125" style="130" customWidth="1"/>
    <col min="14087" max="14338" width="9.140625" style="130"/>
    <col min="14339" max="14339" width="92.140625" style="130" customWidth="1"/>
    <col min="14340" max="14340" width="13.42578125" style="130" customWidth="1"/>
    <col min="14341" max="14341" width="29.28515625" style="130" customWidth="1"/>
    <col min="14342" max="14342" width="30.42578125" style="130" customWidth="1"/>
    <col min="14343" max="14594" width="9.140625" style="130"/>
    <col min="14595" max="14595" width="92.140625" style="130" customWidth="1"/>
    <col min="14596" max="14596" width="13.42578125" style="130" customWidth="1"/>
    <col min="14597" max="14597" width="29.28515625" style="130" customWidth="1"/>
    <col min="14598" max="14598" width="30.42578125" style="130" customWidth="1"/>
    <col min="14599" max="14850" width="9.140625" style="130"/>
    <col min="14851" max="14851" width="92.140625" style="130" customWidth="1"/>
    <col min="14852" max="14852" width="13.42578125" style="130" customWidth="1"/>
    <col min="14853" max="14853" width="29.28515625" style="130" customWidth="1"/>
    <col min="14854" max="14854" width="30.42578125" style="130" customWidth="1"/>
    <col min="14855" max="15106" width="9.140625" style="130"/>
    <col min="15107" max="15107" width="92.140625" style="130" customWidth="1"/>
    <col min="15108" max="15108" width="13.42578125" style="130" customWidth="1"/>
    <col min="15109" max="15109" width="29.28515625" style="130" customWidth="1"/>
    <col min="15110" max="15110" width="30.42578125" style="130" customWidth="1"/>
    <col min="15111" max="15362" width="9.140625" style="130"/>
    <col min="15363" max="15363" width="92.140625" style="130" customWidth="1"/>
    <col min="15364" max="15364" width="13.42578125" style="130" customWidth="1"/>
    <col min="15365" max="15365" width="29.28515625" style="130" customWidth="1"/>
    <col min="15366" max="15366" width="30.42578125" style="130" customWidth="1"/>
    <col min="15367" max="15618" width="9.140625" style="130"/>
    <col min="15619" max="15619" width="92.140625" style="130" customWidth="1"/>
    <col min="15620" max="15620" width="13.42578125" style="130" customWidth="1"/>
    <col min="15621" max="15621" width="29.28515625" style="130" customWidth="1"/>
    <col min="15622" max="15622" width="30.42578125" style="130" customWidth="1"/>
    <col min="15623" max="15874" width="9.140625" style="130"/>
    <col min="15875" max="15875" width="92.140625" style="130" customWidth="1"/>
    <col min="15876" max="15876" width="13.42578125" style="130" customWidth="1"/>
    <col min="15877" max="15877" width="29.28515625" style="130" customWidth="1"/>
    <col min="15878" max="15878" width="30.42578125" style="130" customWidth="1"/>
    <col min="15879" max="16130" width="9.140625" style="130"/>
    <col min="16131" max="16131" width="92.140625" style="130" customWidth="1"/>
    <col min="16132" max="16132" width="13.42578125" style="130" customWidth="1"/>
    <col min="16133" max="16133" width="29.28515625" style="130" customWidth="1"/>
    <col min="16134" max="16134" width="30.42578125" style="130" customWidth="1"/>
    <col min="16135" max="16384" width="9.140625" style="130"/>
  </cols>
  <sheetData>
    <row r="2" spans="1:7" s="71" customFormat="1" ht="25.5" customHeight="1" x14ac:dyDescent="0.2">
      <c r="A2" s="250" t="s">
        <v>84</v>
      </c>
      <c r="B2" s="250"/>
      <c r="C2" s="250"/>
      <c r="D2" s="250"/>
      <c r="E2" s="250"/>
      <c r="G2" s="72"/>
    </row>
    <row r="5" spans="1:7" ht="13.5" thickBot="1" x14ac:dyDescent="0.25">
      <c r="A5" s="251"/>
      <c r="B5" s="251"/>
      <c r="C5" s="251"/>
      <c r="D5" s="251"/>
      <c r="E5" s="251"/>
    </row>
    <row r="6" spans="1:7" ht="26.25" thickBot="1" x14ac:dyDescent="0.25">
      <c r="A6" s="131" t="s">
        <v>83</v>
      </c>
      <c r="B6" s="132" t="s">
        <v>16</v>
      </c>
      <c r="C6" s="132" t="s">
        <v>17</v>
      </c>
      <c r="D6" s="131" t="s">
        <v>8</v>
      </c>
      <c r="E6" s="133" t="s">
        <v>82</v>
      </c>
      <c r="F6" s="134" t="s">
        <v>81</v>
      </c>
    </row>
    <row r="7" spans="1:7" s="62" customFormat="1" ht="16.5" thickBot="1" x14ac:dyDescent="0.3">
      <c r="A7" s="135">
        <v>1</v>
      </c>
      <c r="B7" s="136"/>
      <c r="C7" s="137" t="s">
        <v>18</v>
      </c>
      <c r="D7" s="138"/>
      <c r="E7" s="70"/>
      <c r="F7" s="139"/>
      <c r="G7" s="130"/>
    </row>
    <row r="8" spans="1:7" ht="15.75" x14ac:dyDescent="0.25">
      <c r="A8" s="140"/>
      <c r="B8" s="141" t="s">
        <v>19</v>
      </c>
      <c r="C8" s="142" t="s">
        <v>126</v>
      </c>
      <c r="D8" s="69">
        <v>91500</v>
      </c>
      <c r="E8" s="66" t="s">
        <v>80</v>
      </c>
      <c r="F8" s="143"/>
    </row>
    <row r="9" spans="1:7" ht="15.75" x14ac:dyDescent="0.25">
      <c r="A9" s="144"/>
      <c r="B9" s="141" t="s">
        <v>20</v>
      </c>
      <c r="C9" s="145" t="s">
        <v>127</v>
      </c>
      <c r="D9" s="68">
        <v>79300</v>
      </c>
      <c r="E9" s="66" t="s">
        <v>80</v>
      </c>
      <c r="F9" s="143"/>
    </row>
    <row r="10" spans="1:7" ht="16.5" thickBot="1" x14ac:dyDescent="0.3">
      <c r="A10" s="144"/>
      <c r="B10" s="141" t="s">
        <v>21</v>
      </c>
      <c r="C10" s="145" t="s">
        <v>22</v>
      </c>
      <c r="D10" s="68">
        <v>82500</v>
      </c>
      <c r="E10" s="66" t="s">
        <v>80</v>
      </c>
      <c r="F10" s="143"/>
    </row>
    <row r="11" spans="1:7" ht="15.75" x14ac:dyDescent="0.25">
      <c r="A11" s="144"/>
      <c r="B11" s="141" t="s">
        <v>130</v>
      </c>
      <c r="C11" s="145" t="s">
        <v>131</v>
      </c>
      <c r="D11" s="68">
        <v>201300</v>
      </c>
      <c r="E11" s="66" t="s">
        <v>64</v>
      </c>
      <c r="F11" s="252" t="s">
        <v>132</v>
      </c>
    </row>
    <row r="12" spans="1:7" ht="22.5" customHeight="1" thickBot="1" x14ac:dyDescent="0.3">
      <c r="A12" s="144"/>
      <c r="B12" s="141" t="s">
        <v>133</v>
      </c>
      <c r="C12" s="145" t="s">
        <v>134</v>
      </c>
      <c r="D12" s="68">
        <v>90000</v>
      </c>
      <c r="E12" s="66" t="s">
        <v>64</v>
      </c>
      <c r="F12" s="253"/>
    </row>
    <row r="13" spans="1:7" ht="30" x14ac:dyDescent="0.25">
      <c r="A13" s="144"/>
      <c r="B13" s="141" t="s">
        <v>23</v>
      </c>
      <c r="C13" s="146" t="s">
        <v>24</v>
      </c>
      <c r="D13" s="68">
        <v>225000</v>
      </c>
      <c r="E13" s="66" t="s">
        <v>78</v>
      </c>
      <c r="F13" s="254" t="s">
        <v>79</v>
      </c>
    </row>
    <row r="14" spans="1:7" ht="30" x14ac:dyDescent="0.25">
      <c r="A14" s="144"/>
      <c r="B14" s="141" t="s">
        <v>25</v>
      </c>
      <c r="C14" s="146" t="s">
        <v>26</v>
      </c>
      <c r="D14" s="68">
        <v>305000</v>
      </c>
      <c r="E14" s="66" t="s">
        <v>78</v>
      </c>
      <c r="F14" s="255"/>
    </row>
    <row r="15" spans="1:7" ht="45.75" thickBot="1" x14ac:dyDescent="0.3">
      <c r="A15" s="144"/>
      <c r="B15" s="141" t="s">
        <v>27</v>
      </c>
      <c r="C15" s="146" t="s">
        <v>28</v>
      </c>
      <c r="D15" s="68">
        <v>45750</v>
      </c>
      <c r="E15" s="66" t="s">
        <v>78</v>
      </c>
      <c r="F15" s="256"/>
    </row>
    <row r="16" spans="1:7" ht="45.75" thickBot="1" x14ac:dyDescent="0.3">
      <c r="A16" s="144"/>
      <c r="B16" s="141" t="s">
        <v>29</v>
      </c>
      <c r="C16" s="146" t="s">
        <v>30</v>
      </c>
      <c r="D16" s="68">
        <v>104550</v>
      </c>
      <c r="E16" s="66" t="s">
        <v>77</v>
      </c>
      <c r="F16" s="147" t="s">
        <v>76</v>
      </c>
    </row>
    <row r="17" spans="1:7" ht="25.5" customHeight="1" x14ac:dyDescent="0.25">
      <c r="A17" s="144"/>
      <c r="B17" s="141" t="s">
        <v>75</v>
      </c>
      <c r="C17" s="146" t="s">
        <v>74</v>
      </c>
      <c r="D17" s="68">
        <v>19500</v>
      </c>
      <c r="E17" s="66" t="s">
        <v>64</v>
      </c>
      <c r="F17" s="254" t="s">
        <v>73</v>
      </c>
    </row>
    <row r="18" spans="1:7" ht="15.75" x14ac:dyDescent="0.25">
      <c r="A18" s="144"/>
      <c r="B18" s="141" t="s">
        <v>72</v>
      </c>
      <c r="C18" s="146" t="s">
        <v>71</v>
      </c>
      <c r="D18" s="68">
        <v>34000</v>
      </c>
      <c r="E18" s="66" t="s">
        <v>64</v>
      </c>
      <c r="F18" s="255"/>
    </row>
    <row r="19" spans="1:7" ht="15.75" x14ac:dyDescent="0.25">
      <c r="A19" s="144"/>
      <c r="B19" s="141" t="s">
        <v>70</v>
      </c>
      <c r="C19" s="146" t="s">
        <v>69</v>
      </c>
      <c r="D19" s="68">
        <v>77000</v>
      </c>
      <c r="E19" s="66" t="s">
        <v>64</v>
      </c>
      <c r="F19" s="255"/>
    </row>
    <row r="20" spans="1:7" ht="15.75" x14ac:dyDescent="0.25">
      <c r="A20" s="144"/>
      <c r="B20" s="141" t="s">
        <v>68</v>
      </c>
      <c r="C20" s="146" t="s">
        <v>67</v>
      </c>
      <c r="D20" s="68">
        <v>15000</v>
      </c>
      <c r="E20" s="66" t="s">
        <v>64</v>
      </c>
      <c r="F20" s="255"/>
    </row>
    <row r="21" spans="1:7" ht="16.5" thickBot="1" x14ac:dyDescent="0.3">
      <c r="A21" s="144"/>
      <c r="B21" s="141" t="s">
        <v>66</v>
      </c>
      <c r="C21" s="146" t="s">
        <v>65</v>
      </c>
      <c r="D21" s="68">
        <v>25000</v>
      </c>
      <c r="E21" s="66" t="s">
        <v>64</v>
      </c>
      <c r="F21" s="256"/>
    </row>
    <row r="22" spans="1:7" s="62" customFormat="1" ht="16.5" thickBot="1" x14ac:dyDescent="0.3">
      <c r="A22" s="135">
        <v>2</v>
      </c>
      <c r="B22" s="136"/>
      <c r="C22" s="137" t="s">
        <v>31</v>
      </c>
      <c r="D22" s="138"/>
      <c r="E22" s="63"/>
      <c r="F22" s="139"/>
      <c r="G22" s="130"/>
    </row>
    <row r="23" spans="1:7" ht="15.75" x14ac:dyDescent="0.2">
      <c r="A23" s="148"/>
      <c r="B23" s="141" t="s">
        <v>32</v>
      </c>
      <c r="C23" s="149" t="s">
        <v>33</v>
      </c>
      <c r="D23" s="69">
        <v>24947</v>
      </c>
      <c r="E23" s="66" t="s">
        <v>63</v>
      </c>
      <c r="F23" s="143"/>
    </row>
    <row r="24" spans="1:7" ht="15.75" x14ac:dyDescent="0.2">
      <c r="A24" s="150"/>
      <c r="B24" s="151" t="s">
        <v>34</v>
      </c>
      <c r="C24" s="152" t="s">
        <v>35</v>
      </c>
      <c r="D24" s="68">
        <v>47400</v>
      </c>
      <c r="E24" s="66" t="s">
        <v>63</v>
      </c>
      <c r="F24" s="143"/>
    </row>
    <row r="25" spans="1:7" ht="16.5" thickBot="1" x14ac:dyDescent="0.25">
      <c r="A25" s="153"/>
      <c r="B25" s="154" t="s">
        <v>36</v>
      </c>
      <c r="C25" s="155" t="s">
        <v>37</v>
      </c>
      <c r="D25" s="67">
        <v>83922</v>
      </c>
      <c r="E25" s="64" t="s">
        <v>63</v>
      </c>
      <c r="F25" s="143"/>
    </row>
    <row r="26" spans="1:7" s="62" customFormat="1" ht="16.5" thickBot="1" x14ac:dyDescent="0.3">
      <c r="A26" s="135">
        <v>3</v>
      </c>
      <c r="B26" s="136"/>
      <c r="C26" s="156" t="s">
        <v>38</v>
      </c>
      <c r="D26" s="138"/>
      <c r="E26" s="63"/>
      <c r="F26" s="139"/>
      <c r="G26" s="130"/>
    </row>
    <row r="27" spans="1:7" ht="15.75" customHeight="1" thickBot="1" x14ac:dyDescent="0.25">
      <c r="A27" s="148"/>
      <c r="B27" s="157" t="s">
        <v>39</v>
      </c>
      <c r="C27" s="158" t="s">
        <v>40</v>
      </c>
      <c r="D27" s="105">
        <v>45200</v>
      </c>
      <c r="E27" s="115" t="s">
        <v>128</v>
      </c>
      <c r="F27" s="116" t="s">
        <v>129</v>
      </c>
    </row>
    <row r="28" spans="1:7" ht="21.75" customHeight="1" thickBot="1" x14ac:dyDescent="0.25">
      <c r="A28" s="150"/>
      <c r="B28" s="159" t="s">
        <v>41</v>
      </c>
      <c r="C28" s="160" t="s">
        <v>42</v>
      </c>
      <c r="D28" s="65">
        <v>75900</v>
      </c>
      <c r="E28" s="115" t="s">
        <v>128</v>
      </c>
      <c r="F28" s="116" t="s">
        <v>129</v>
      </c>
    </row>
    <row r="29" spans="1:7" ht="32.25" thickBot="1" x14ac:dyDescent="0.25">
      <c r="A29" s="150"/>
      <c r="B29" s="159" t="s">
        <v>43</v>
      </c>
      <c r="C29" s="160" t="s">
        <v>44</v>
      </c>
      <c r="D29" s="65">
        <v>75800</v>
      </c>
      <c r="E29" s="106" t="s">
        <v>62</v>
      </c>
      <c r="F29" s="161" t="s">
        <v>61</v>
      </c>
    </row>
    <row r="30" spans="1:7" ht="32.25" thickBot="1" x14ac:dyDescent="0.25">
      <c r="A30" s="150"/>
      <c r="B30" s="159" t="s">
        <v>51</v>
      </c>
      <c r="C30" s="160" t="s">
        <v>52</v>
      </c>
      <c r="D30" s="65">
        <v>76000</v>
      </c>
      <c r="E30" s="115" t="s">
        <v>128</v>
      </c>
      <c r="F30" s="116" t="s">
        <v>129</v>
      </c>
    </row>
    <row r="31" spans="1:7" ht="16.5" thickBot="1" x14ac:dyDescent="0.25">
      <c r="A31" s="150"/>
      <c r="B31" s="159" t="s">
        <v>55</v>
      </c>
      <c r="C31" s="160" t="s">
        <v>56</v>
      </c>
      <c r="D31" s="65">
        <v>128600</v>
      </c>
      <c r="E31" s="115" t="s">
        <v>128</v>
      </c>
      <c r="F31" s="116" t="s">
        <v>129</v>
      </c>
    </row>
    <row r="32" spans="1:7" ht="32.25" thickBot="1" x14ac:dyDescent="0.25">
      <c r="A32" s="150"/>
      <c r="B32" s="159" t="s">
        <v>57</v>
      </c>
      <c r="C32" s="160" t="s">
        <v>58</v>
      </c>
      <c r="D32" s="65">
        <v>100800</v>
      </c>
      <c r="E32" s="106" t="s">
        <v>53</v>
      </c>
      <c r="F32" s="161" t="s">
        <v>54</v>
      </c>
    </row>
    <row r="33" spans="1:7" s="62" customFormat="1" ht="26.25" thickBot="1" x14ac:dyDescent="0.3">
      <c r="A33" s="135">
        <v>3</v>
      </c>
      <c r="B33" s="136"/>
      <c r="C33" s="137" t="s">
        <v>85</v>
      </c>
      <c r="D33" s="138"/>
      <c r="E33" s="63"/>
      <c r="F33" s="139"/>
      <c r="G33" s="130"/>
    </row>
    <row r="34" spans="1:7" ht="15.75" x14ac:dyDescent="0.2">
      <c r="A34" s="150"/>
      <c r="B34" s="162" t="s">
        <v>86</v>
      </c>
      <c r="C34" s="163" t="s">
        <v>87</v>
      </c>
      <c r="D34" s="109">
        <v>389700</v>
      </c>
      <c r="E34" s="108" t="s">
        <v>88</v>
      </c>
      <c r="F34" s="247" t="s">
        <v>89</v>
      </c>
    </row>
    <row r="35" spans="1:7" ht="15.75" x14ac:dyDescent="0.2">
      <c r="A35" s="150"/>
      <c r="B35" s="162" t="s">
        <v>90</v>
      </c>
      <c r="C35" s="160" t="s">
        <v>91</v>
      </c>
      <c r="D35" s="109">
        <v>647300</v>
      </c>
      <c r="E35" s="108" t="s">
        <v>88</v>
      </c>
      <c r="F35" s="248"/>
    </row>
    <row r="36" spans="1:7" ht="15.75" x14ac:dyDescent="0.2">
      <c r="A36" s="150"/>
      <c r="B36" s="162" t="s">
        <v>92</v>
      </c>
      <c r="C36" s="160" t="s">
        <v>93</v>
      </c>
      <c r="D36" s="109">
        <v>904800</v>
      </c>
      <c r="E36" s="108" t="s">
        <v>88</v>
      </c>
      <c r="F36" s="248"/>
    </row>
    <row r="37" spans="1:7" ht="15.75" x14ac:dyDescent="0.2">
      <c r="A37" s="150"/>
      <c r="B37" s="162" t="s">
        <v>94</v>
      </c>
      <c r="C37" s="160" t="s">
        <v>95</v>
      </c>
      <c r="D37" s="109">
        <v>1162400</v>
      </c>
      <c r="E37" s="108" t="s">
        <v>88</v>
      </c>
      <c r="F37" s="248"/>
    </row>
    <row r="38" spans="1:7" ht="15.75" x14ac:dyDescent="0.2">
      <c r="A38" s="150"/>
      <c r="B38" s="162" t="s">
        <v>96</v>
      </c>
      <c r="C38" s="160" t="s">
        <v>97</v>
      </c>
      <c r="D38" s="65">
        <v>1334100</v>
      </c>
      <c r="E38" s="108" t="s">
        <v>88</v>
      </c>
      <c r="F38" s="248"/>
    </row>
    <row r="39" spans="1:7" ht="17.25" customHeight="1" x14ac:dyDescent="0.2">
      <c r="A39" s="150"/>
      <c r="B39" s="162" t="s">
        <v>98</v>
      </c>
      <c r="C39" s="160" t="s">
        <v>99</v>
      </c>
      <c r="D39" s="109">
        <v>818100</v>
      </c>
      <c r="E39" s="108" t="s">
        <v>88</v>
      </c>
      <c r="F39" s="248"/>
    </row>
    <row r="40" spans="1:7" ht="16.5" thickBot="1" x14ac:dyDescent="0.25">
      <c r="A40" s="150"/>
      <c r="B40" s="162" t="s">
        <v>100</v>
      </c>
      <c r="C40" s="160" t="s">
        <v>101</v>
      </c>
      <c r="D40" s="109">
        <v>273000</v>
      </c>
      <c r="E40" s="108" t="s">
        <v>88</v>
      </c>
      <c r="F40" s="249"/>
    </row>
    <row r="41" spans="1:7" ht="15.75" x14ac:dyDescent="0.2">
      <c r="B41" s="151" t="s">
        <v>135</v>
      </c>
      <c r="C41" s="160" t="s">
        <v>136</v>
      </c>
      <c r="D41" s="68">
        <v>566375</v>
      </c>
      <c r="E41" s="108" t="s">
        <v>137</v>
      </c>
      <c r="F41" s="257" t="s">
        <v>138</v>
      </c>
    </row>
    <row r="42" spans="1:7" ht="16.5" thickBot="1" x14ac:dyDescent="0.25">
      <c r="B42" s="166" t="s">
        <v>139</v>
      </c>
      <c r="C42" s="167" t="s">
        <v>140</v>
      </c>
      <c r="D42" s="117">
        <v>834375</v>
      </c>
      <c r="E42" s="64" t="s">
        <v>137</v>
      </c>
      <c r="F42" s="249"/>
    </row>
    <row r="43" spans="1:7" s="62" customFormat="1" ht="16.5" thickBot="1" x14ac:dyDescent="0.3">
      <c r="A43" s="135">
        <v>3</v>
      </c>
      <c r="B43" s="136"/>
      <c r="C43" s="137" t="s">
        <v>102</v>
      </c>
      <c r="D43" s="138"/>
      <c r="E43" s="63"/>
      <c r="F43" s="168"/>
      <c r="G43" s="130"/>
    </row>
    <row r="44" spans="1:7" ht="15.75" x14ac:dyDescent="0.2">
      <c r="A44" s="150"/>
      <c r="B44" s="162" t="s">
        <v>103</v>
      </c>
      <c r="C44" s="163" t="s">
        <v>104</v>
      </c>
      <c r="D44" s="109">
        <v>688000</v>
      </c>
      <c r="E44" s="108" t="s">
        <v>88</v>
      </c>
      <c r="F44" s="258" t="s">
        <v>105</v>
      </c>
    </row>
    <row r="45" spans="1:7" ht="16.5" thickBot="1" x14ac:dyDescent="0.25">
      <c r="A45" s="153"/>
      <c r="B45" s="169" t="s">
        <v>106</v>
      </c>
      <c r="C45" s="170" t="s">
        <v>107</v>
      </c>
      <c r="D45" s="110">
        <v>210000</v>
      </c>
      <c r="E45" s="111" t="s">
        <v>88</v>
      </c>
      <c r="F45" s="249"/>
    </row>
    <row r="46" spans="1:7" s="62" customFormat="1" ht="16.5" thickBot="1" x14ac:dyDescent="0.3">
      <c r="A46" s="171">
        <v>4</v>
      </c>
      <c r="B46" s="172"/>
      <c r="C46" s="173" t="s">
        <v>45</v>
      </c>
      <c r="D46" s="174"/>
      <c r="E46" s="107"/>
      <c r="F46" s="175"/>
      <c r="G46" s="130"/>
    </row>
    <row r="47" spans="1:7" ht="15.75" x14ac:dyDescent="0.2">
      <c r="A47" s="176"/>
      <c r="B47" s="177" t="s">
        <v>46</v>
      </c>
      <c r="C47" s="178" t="s">
        <v>47</v>
      </c>
      <c r="D47" s="126">
        <v>200000</v>
      </c>
      <c r="E47" s="121" t="s">
        <v>59</v>
      </c>
      <c r="F47" s="259" t="s">
        <v>60</v>
      </c>
    </row>
    <row r="48" spans="1:7" ht="16.5" thickBot="1" x14ac:dyDescent="0.25">
      <c r="A48" s="180"/>
      <c r="B48" s="151" t="s">
        <v>48</v>
      </c>
      <c r="C48" s="181" t="s">
        <v>49</v>
      </c>
      <c r="D48" s="68">
        <v>900000</v>
      </c>
      <c r="E48" s="123" t="s">
        <v>59</v>
      </c>
      <c r="F48" s="260"/>
    </row>
    <row r="49" spans="1:7" ht="15.75" x14ac:dyDescent="0.2">
      <c r="A49" s="180"/>
      <c r="B49" s="151" t="s">
        <v>108</v>
      </c>
      <c r="C49" s="182" t="s">
        <v>109</v>
      </c>
      <c r="D49" s="68">
        <v>1350000</v>
      </c>
      <c r="E49" s="183" t="s">
        <v>110</v>
      </c>
      <c r="F49" s="247" t="s">
        <v>105</v>
      </c>
    </row>
    <row r="50" spans="1:7" ht="15.75" x14ac:dyDescent="0.2">
      <c r="A50" s="180"/>
      <c r="B50" s="151" t="s">
        <v>111</v>
      </c>
      <c r="C50" s="182" t="s">
        <v>112</v>
      </c>
      <c r="D50" s="68">
        <v>598000</v>
      </c>
      <c r="E50" s="183" t="s">
        <v>110</v>
      </c>
      <c r="F50" s="261"/>
    </row>
    <row r="51" spans="1:7" ht="15.75" x14ac:dyDescent="0.2">
      <c r="A51" s="180"/>
      <c r="B51" s="151" t="s">
        <v>113</v>
      </c>
      <c r="C51" s="182" t="s">
        <v>114</v>
      </c>
      <c r="D51" s="68">
        <v>1081000</v>
      </c>
      <c r="E51" s="183" t="s">
        <v>115</v>
      </c>
      <c r="F51" s="261"/>
    </row>
    <row r="52" spans="1:7" ht="15.75" x14ac:dyDescent="0.2">
      <c r="A52" s="180"/>
      <c r="B52" s="151" t="s">
        <v>116</v>
      </c>
      <c r="C52" s="182" t="s">
        <v>117</v>
      </c>
      <c r="D52" s="68">
        <v>671000</v>
      </c>
      <c r="E52" s="183" t="s">
        <v>115</v>
      </c>
      <c r="F52" s="261"/>
    </row>
    <row r="53" spans="1:7" ht="15.75" x14ac:dyDescent="0.2">
      <c r="A53" s="180"/>
      <c r="B53" s="151" t="s">
        <v>118</v>
      </c>
      <c r="C53" s="182" t="s">
        <v>119</v>
      </c>
      <c r="D53" s="68">
        <v>840000</v>
      </c>
      <c r="E53" s="183" t="s">
        <v>115</v>
      </c>
      <c r="F53" s="261"/>
    </row>
    <row r="54" spans="1:7" ht="16.5" thickBot="1" x14ac:dyDescent="0.25">
      <c r="A54" s="180"/>
      <c r="B54" s="184" t="s">
        <v>120</v>
      </c>
      <c r="C54" s="185" t="s">
        <v>121</v>
      </c>
      <c r="D54" s="186">
        <v>496000</v>
      </c>
      <c r="E54" s="187" t="s">
        <v>191</v>
      </c>
      <c r="F54" s="188" t="s">
        <v>192</v>
      </c>
    </row>
    <row r="55" spans="1:7" ht="15.75" x14ac:dyDescent="0.2">
      <c r="A55" s="180"/>
      <c r="B55" s="151" t="s">
        <v>141</v>
      </c>
      <c r="C55" s="182" t="s">
        <v>142</v>
      </c>
      <c r="D55" s="68">
        <v>1640000</v>
      </c>
      <c r="E55" s="183" t="s">
        <v>143</v>
      </c>
      <c r="F55" s="179" t="s">
        <v>144</v>
      </c>
    </row>
    <row r="56" spans="1:7" s="190" customFormat="1" ht="15.75" x14ac:dyDescent="0.2">
      <c r="A56" s="180"/>
      <c r="B56" s="151" t="s">
        <v>145</v>
      </c>
      <c r="C56" s="182" t="s">
        <v>146</v>
      </c>
      <c r="D56" s="68">
        <v>8181000</v>
      </c>
      <c r="E56" s="183" t="s">
        <v>147</v>
      </c>
      <c r="F56" s="189" t="s">
        <v>148</v>
      </c>
    </row>
    <row r="57" spans="1:7" ht="16.5" thickBot="1" x14ac:dyDescent="0.25">
      <c r="A57" s="180"/>
      <c r="B57" s="151" t="s">
        <v>150</v>
      </c>
      <c r="C57" s="182" t="s">
        <v>151</v>
      </c>
      <c r="D57" s="127">
        <v>14488500</v>
      </c>
      <c r="E57" s="183" t="s">
        <v>152</v>
      </c>
      <c r="F57" s="191" t="s">
        <v>153</v>
      </c>
    </row>
    <row r="58" spans="1:7" s="190" customFormat="1" ht="16.5" thickBot="1" x14ac:dyDescent="0.25">
      <c r="A58" s="192"/>
      <c r="B58" s="193" t="s">
        <v>182</v>
      </c>
      <c r="C58" s="182" t="s">
        <v>183</v>
      </c>
      <c r="D58" s="127">
        <v>781570</v>
      </c>
      <c r="E58" s="183" t="s">
        <v>184</v>
      </c>
      <c r="F58" s="189" t="s">
        <v>185</v>
      </c>
    </row>
    <row r="59" spans="1:7" s="190" customFormat="1" ht="16.5" thickBot="1" x14ac:dyDescent="0.25">
      <c r="A59" s="194"/>
      <c r="B59" s="195" t="s">
        <v>193</v>
      </c>
      <c r="C59" s="196" t="s">
        <v>194</v>
      </c>
      <c r="D59" s="197">
        <v>491000</v>
      </c>
      <c r="E59" s="198" t="s">
        <v>191</v>
      </c>
      <c r="F59" s="199" t="s">
        <v>195</v>
      </c>
    </row>
    <row r="60" spans="1:7" s="62" customFormat="1" ht="16.5" thickBot="1" x14ac:dyDescent="0.3">
      <c r="A60" s="171">
        <v>4</v>
      </c>
      <c r="B60" s="136"/>
      <c r="C60" s="137" t="s">
        <v>154</v>
      </c>
      <c r="D60" s="138"/>
      <c r="E60" s="128"/>
      <c r="F60" s="175"/>
      <c r="G60" s="130"/>
    </row>
    <row r="61" spans="1:7" ht="15.75" x14ac:dyDescent="0.2">
      <c r="A61" s="176"/>
      <c r="B61" s="177" t="s">
        <v>155</v>
      </c>
      <c r="C61" s="178" t="s">
        <v>156</v>
      </c>
      <c r="D61" s="120">
        <v>41125</v>
      </c>
      <c r="E61" s="121" t="s">
        <v>157</v>
      </c>
      <c r="F61" s="257" t="s">
        <v>158</v>
      </c>
    </row>
    <row r="62" spans="1:7" ht="15.75" x14ac:dyDescent="0.2">
      <c r="A62" s="180"/>
      <c r="B62" s="151" t="s">
        <v>159</v>
      </c>
      <c r="C62" s="181" t="s">
        <v>160</v>
      </c>
      <c r="D62" s="122">
        <v>82250</v>
      </c>
      <c r="E62" s="123" t="s">
        <v>157</v>
      </c>
      <c r="F62" s="248"/>
    </row>
    <row r="63" spans="1:7" ht="15.75" x14ac:dyDescent="0.2">
      <c r="A63" s="180"/>
      <c r="B63" s="151" t="s">
        <v>161</v>
      </c>
      <c r="C63" s="182" t="s">
        <v>162</v>
      </c>
      <c r="D63" s="124">
        <v>141000</v>
      </c>
      <c r="E63" s="183" t="s">
        <v>157</v>
      </c>
      <c r="F63" s="248"/>
    </row>
    <row r="64" spans="1:7" ht="15.75" x14ac:dyDescent="0.2">
      <c r="A64" s="180"/>
      <c r="B64" s="151" t="s">
        <v>163</v>
      </c>
      <c r="C64" s="182" t="s">
        <v>164</v>
      </c>
      <c r="D64" s="124">
        <v>211500</v>
      </c>
      <c r="E64" s="183" t="s">
        <v>157</v>
      </c>
      <c r="F64" s="248"/>
    </row>
    <row r="65" spans="1:7" ht="15.75" x14ac:dyDescent="0.2">
      <c r="A65" s="180"/>
      <c r="B65" s="151" t="s">
        <v>165</v>
      </c>
      <c r="C65" s="182" t="s">
        <v>166</v>
      </c>
      <c r="D65" s="124">
        <v>30844</v>
      </c>
      <c r="E65" s="183" t="s">
        <v>157</v>
      </c>
      <c r="F65" s="248"/>
    </row>
    <row r="66" spans="1:7" ht="15.75" x14ac:dyDescent="0.2">
      <c r="A66" s="180"/>
      <c r="B66" s="151" t="s">
        <v>167</v>
      </c>
      <c r="C66" s="182" t="s">
        <v>168</v>
      </c>
      <c r="D66" s="124">
        <v>61688</v>
      </c>
      <c r="E66" s="183" t="s">
        <v>157</v>
      </c>
      <c r="F66" s="248"/>
    </row>
    <row r="67" spans="1:7" ht="15.75" x14ac:dyDescent="0.2">
      <c r="A67" s="180"/>
      <c r="B67" s="151" t="s">
        <v>169</v>
      </c>
      <c r="C67" s="182" t="s">
        <v>170</v>
      </c>
      <c r="D67" s="124">
        <v>105750</v>
      </c>
      <c r="E67" s="183" t="s">
        <v>157</v>
      </c>
      <c r="F67" s="248"/>
    </row>
    <row r="68" spans="1:7" ht="16.5" thickBot="1" x14ac:dyDescent="0.25">
      <c r="A68" s="200"/>
      <c r="B68" s="151" t="s">
        <v>171</v>
      </c>
      <c r="C68" s="182" t="s">
        <v>172</v>
      </c>
      <c r="D68" s="124">
        <v>158625</v>
      </c>
      <c r="E68" s="183" t="s">
        <v>157</v>
      </c>
      <c r="F68" s="248"/>
    </row>
    <row r="69" spans="1:7" ht="16.5" thickBot="1" x14ac:dyDescent="0.25">
      <c r="A69" s="200"/>
      <c r="B69" s="151" t="s">
        <v>173</v>
      </c>
      <c r="C69" s="182" t="s">
        <v>174</v>
      </c>
      <c r="D69" s="124">
        <v>76375</v>
      </c>
      <c r="E69" s="183" t="s">
        <v>157</v>
      </c>
      <c r="F69" s="248"/>
    </row>
    <row r="70" spans="1:7" ht="16.5" thickBot="1" x14ac:dyDescent="0.25">
      <c r="A70" s="200"/>
      <c r="B70" s="151" t="s">
        <v>175</v>
      </c>
      <c r="C70" s="182" t="s">
        <v>176</v>
      </c>
      <c r="D70" s="124">
        <v>122200</v>
      </c>
      <c r="E70" s="183" t="s">
        <v>157</v>
      </c>
      <c r="F70" s="248"/>
    </row>
    <row r="71" spans="1:7" s="202" customFormat="1" ht="16.5" thickBot="1" x14ac:dyDescent="0.25">
      <c r="A71" s="201"/>
      <c r="B71" s="151" t="s">
        <v>177</v>
      </c>
      <c r="C71" s="182" t="s">
        <v>178</v>
      </c>
      <c r="D71" s="124">
        <v>198575</v>
      </c>
      <c r="E71" s="183" t="s">
        <v>157</v>
      </c>
      <c r="F71" s="248"/>
    </row>
    <row r="72" spans="1:7" ht="16.5" thickBot="1" x14ac:dyDescent="0.25">
      <c r="A72" s="200"/>
      <c r="B72" s="203" t="s">
        <v>179</v>
      </c>
      <c r="C72" s="204" t="s">
        <v>180</v>
      </c>
      <c r="D72" s="125">
        <v>305500</v>
      </c>
      <c r="E72" s="164" t="s">
        <v>157</v>
      </c>
      <c r="F72" s="249"/>
    </row>
    <row r="73" spans="1:7" s="62" customFormat="1" ht="16.5" thickBot="1" x14ac:dyDescent="0.3">
      <c r="A73" s="171">
        <v>4</v>
      </c>
      <c r="B73" s="136"/>
      <c r="C73" s="137" t="s">
        <v>186</v>
      </c>
      <c r="D73" s="138"/>
      <c r="E73" s="128"/>
      <c r="F73" s="191"/>
      <c r="G73" s="130"/>
    </row>
    <row r="74" spans="1:7" s="210" customFormat="1" ht="16.5" thickBot="1" x14ac:dyDescent="0.25">
      <c r="A74" s="205"/>
      <c r="B74" s="206" t="s">
        <v>187</v>
      </c>
      <c r="C74" s="207" t="s">
        <v>188</v>
      </c>
      <c r="D74" s="129">
        <v>153870</v>
      </c>
      <c r="E74" s="208" t="s">
        <v>189</v>
      </c>
      <c r="F74" s="209" t="s">
        <v>190</v>
      </c>
    </row>
    <row r="75" spans="1:7" s="62" customFormat="1" ht="16.5" thickBot="1" x14ac:dyDescent="0.3">
      <c r="A75" s="171">
        <v>4</v>
      </c>
      <c r="B75" s="136"/>
      <c r="C75" s="137" t="s">
        <v>196</v>
      </c>
      <c r="D75" s="138"/>
      <c r="E75" s="128"/>
      <c r="F75" s="191"/>
      <c r="G75" s="130"/>
    </row>
    <row r="76" spans="1:7" s="216" customFormat="1" ht="15.75" x14ac:dyDescent="0.2">
      <c r="A76" s="211"/>
      <c r="B76" s="212" t="s">
        <v>197</v>
      </c>
      <c r="C76" s="213" t="s">
        <v>198</v>
      </c>
      <c r="D76" s="214">
        <v>350000</v>
      </c>
      <c r="E76" s="215" t="s">
        <v>191</v>
      </c>
      <c r="F76" s="187" t="s">
        <v>192</v>
      </c>
    </row>
  </sheetData>
  <mergeCells count="11">
    <mergeCell ref="F41:F42"/>
    <mergeCell ref="F44:F45"/>
    <mergeCell ref="F47:F48"/>
    <mergeCell ref="F49:F53"/>
    <mergeCell ref="F61:F72"/>
    <mergeCell ref="F34:F40"/>
    <mergeCell ref="A2:E2"/>
    <mergeCell ref="A5:E5"/>
    <mergeCell ref="F11:F12"/>
    <mergeCell ref="F13:F15"/>
    <mergeCell ref="F17:F21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ПЛ-2 С</vt:lpstr>
      <vt:lpstr>ceni</vt:lpstr>
      <vt:lpstr>'ПЛ-2 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2020-10-14T10:35:26Z</cp:lastPrinted>
  <dcterms:created xsi:type="dcterms:W3CDTF">2008-07-24T09:02:43Z</dcterms:created>
  <dcterms:modified xsi:type="dcterms:W3CDTF">2024-10-28T10:08:42Z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2024-10-28T10:01:27Z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745104d9-a4c4-49f6-b77c-67d4d8cdcb36</vt:lpwstr>
  </property>
  <property fmtid="{D5CDD505-2E9C-101B-9397-08002B2CF9AE}" pid="8" name="MSIP_Label_0cf09cf7-f17e-4c04-abe7-97e3420e9824_ContentBits">
    <vt:lpwstr>0</vt:lpwstr>
  </property>
</Properties>
</file>