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1FBD7289-1CD4-44F0-B282-7A0BBC09DC07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-2 СС" sheetId="6" r:id="rId1"/>
    <sheet name="ceni" sheetId="8" r:id="rId2"/>
  </sheets>
  <definedNames>
    <definedName name="_xlnm.Print_Area" localSheetId="0">'ПЛ-2 СС'!$A$1:$J$56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I45" i="6" l="1"/>
  <c r="J42" i="6"/>
  <c r="I42" i="6"/>
  <c r="I10" i="6"/>
  <c r="C14" i="6" l="1"/>
  <c r="C15" i="6"/>
  <c r="C20" i="6"/>
  <c r="C21" i="6"/>
  <c r="C26" i="6"/>
  <c r="C27" i="6"/>
  <c r="C32" i="6"/>
  <c r="C33" i="6"/>
  <c r="C38" i="6"/>
  <c r="C39" i="6"/>
  <c r="C43" i="6"/>
  <c r="D13" i="6"/>
  <c r="D14" i="6"/>
  <c r="D19" i="6"/>
  <c r="D20" i="6"/>
  <c r="D25" i="6"/>
  <c r="D26" i="6"/>
  <c r="D31" i="6"/>
  <c r="D32" i="6"/>
  <c r="D37" i="6"/>
  <c r="D38" i="6"/>
  <c r="D44" i="6"/>
  <c r="E45" i="6"/>
  <c r="L43" i="6"/>
  <c r="D43" i="6" s="1"/>
  <c r="I43" i="6"/>
  <c r="L44" i="6"/>
  <c r="C44" i="6" s="1"/>
  <c r="I44" i="6"/>
  <c r="L11" i="6"/>
  <c r="D11" i="6" s="1"/>
  <c r="L12" i="6"/>
  <c r="D12" i="6" s="1"/>
  <c r="L13" i="6"/>
  <c r="J13" i="6" s="1"/>
  <c r="L14" i="6"/>
  <c r="J14" i="6" s="1"/>
  <c r="L15" i="6"/>
  <c r="J15" i="6" s="1"/>
  <c r="L16" i="6"/>
  <c r="C16" i="6" s="1"/>
  <c r="L17" i="6"/>
  <c r="C17" i="6" s="1"/>
  <c r="L18" i="6"/>
  <c r="D18" i="6" s="1"/>
  <c r="L19" i="6"/>
  <c r="C19" i="6" s="1"/>
  <c r="L20" i="6"/>
  <c r="L21" i="6"/>
  <c r="D21" i="6" s="1"/>
  <c r="L22" i="6"/>
  <c r="C22" i="6" s="1"/>
  <c r="L23" i="6"/>
  <c r="C23" i="6" s="1"/>
  <c r="L24" i="6"/>
  <c r="D24" i="6" s="1"/>
  <c r="L25" i="6"/>
  <c r="C25" i="6" s="1"/>
  <c r="L26" i="6"/>
  <c r="L27" i="6"/>
  <c r="D27" i="6" s="1"/>
  <c r="L28" i="6"/>
  <c r="C28" i="6" s="1"/>
  <c r="L29" i="6"/>
  <c r="J29" i="6" s="1"/>
  <c r="L30" i="6"/>
  <c r="D30" i="6" s="1"/>
  <c r="L31" i="6"/>
  <c r="C31" i="6" s="1"/>
  <c r="L32" i="6"/>
  <c r="J32" i="6" s="1"/>
  <c r="L33" i="6"/>
  <c r="J33" i="6" s="1"/>
  <c r="L34" i="6"/>
  <c r="C34" i="6" s="1"/>
  <c r="L35" i="6"/>
  <c r="C35" i="6" s="1"/>
  <c r="L36" i="6"/>
  <c r="D36" i="6" s="1"/>
  <c r="L37" i="6"/>
  <c r="C37" i="6" s="1"/>
  <c r="L38" i="6"/>
  <c r="L39" i="6"/>
  <c r="D39" i="6" s="1"/>
  <c r="L40" i="6"/>
  <c r="C40" i="6" s="1"/>
  <c r="L41" i="6"/>
  <c r="C41" i="6" s="1"/>
  <c r="L10" i="6"/>
  <c r="D10" i="6" s="1"/>
  <c r="J19" i="6"/>
  <c r="J20" i="6"/>
  <c r="J22" i="6"/>
  <c r="J27" i="6"/>
  <c r="J28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1" i="6"/>
  <c r="H45" i="6"/>
  <c r="G45" i="6"/>
  <c r="F45" i="6"/>
  <c r="J21" i="6"/>
  <c r="J31" i="6"/>
  <c r="J17" i="6"/>
  <c r="J41" i="6" l="1"/>
  <c r="J35" i="6"/>
  <c r="D41" i="6"/>
  <c r="D35" i="6"/>
  <c r="D29" i="6"/>
  <c r="D23" i="6"/>
  <c r="D17" i="6"/>
  <c r="C36" i="6"/>
  <c r="C30" i="6"/>
  <c r="C24" i="6"/>
  <c r="C18" i="6"/>
  <c r="J16" i="6"/>
  <c r="J34" i="6"/>
  <c r="D40" i="6"/>
  <c r="D34" i="6"/>
  <c r="D28" i="6"/>
  <c r="D22" i="6"/>
  <c r="D16" i="6"/>
  <c r="C29" i="6"/>
  <c r="D33" i="6"/>
  <c r="D15" i="6"/>
  <c r="J36" i="6"/>
  <c r="J24" i="6"/>
  <c r="C13" i="6"/>
  <c r="J12" i="6"/>
  <c r="C12" i="6"/>
  <c r="C10" i="6"/>
  <c r="C11" i="6"/>
  <c r="J11" i="6"/>
  <c r="J10" i="6"/>
  <c r="J39" i="6"/>
  <c r="J23" i="6"/>
  <c r="J40" i="6"/>
  <c r="J26" i="6"/>
  <c r="J43" i="6"/>
  <c r="J37" i="6"/>
  <c r="J25" i="6"/>
  <c r="J30" i="6"/>
  <c r="J38" i="6"/>
  <c r="J44" i="6"/>
  <c r="J18" i="6"/>
  <c r="J45" i="6" l="1"/>
</calcChain>
</file>

<file path=xl/sharedStrings.xml><?xml version="1.0" encoding="utf-8"?>
<sst xmlns="http://purl.oclc.org/ooxml/spreadsheetml/main" count="527" uniqueCount="315">
  <si>
    <t xml:space="preserve">ДЕЈНОСТ 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</si>
  <si>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</si>
  <si>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</si>
  <si>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</si>
  <si>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</si>
  <si>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</si>
  <si>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</si>
  <si>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</si>
  <si>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</si>
  <si>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</si>
  <si>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</si>
  <si>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</si>
  <si>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</si>
  <si>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</si>
  <si>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</si>
  <si>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</si>
  <si>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Назив на завршената услуга</t>
  </si>
  <si>
    <t>ЦЕНИ НА ЗАВРШЕНИ УСЛУГИ ВО ОРАЛНА ХИРУРГИЈА</t>
  </si>
  <si>
    <t>Вадење длабоко скршен заб</t>
  </si>
  <si>
    <t>Вадење на ретиниран, импактиран или длабоко положен заб со остеотомија</t>
  </si>
  <si>
    <t>Хируршка ревизија на рана</t>
  </si>
  <si>
    <t>Инцизија (флегмона)</t>
  </si>
  <si>
    <t>Циркумцизија и ексцизија на лигавица</t>
  </si>
  <si>
    <t>Ексцизија на голем израсток на лигавица (фиброн епулис)</t>
  </si>
  <si>
    <t>Туберпластика</t>
  </si>
  <si>
    <t>Хемиресекција</t>
  </si>
  <si>
    <t>Реимплантација на заб</t>
  </si>
  <si>
    <t>Трансплантација на заб</t>
  </si>
  <si>
    <t>Имплантација</t>
  </si>
  <si>
    <t>Апикотомија на еднокорен заб</t>
  </si>
  <si>
    <t>Апикотомија на повеќекорен заб</t>
  </si>
  <si>
    <t>Апикотомија ретроградно</t>
  </si>
  <si>
    <t>Синусопластика</t>
  </si>
  <si>
    <t>Цистектомија</t>
  </si>
  <si>
    <t>Жермектомија</t>
  </si>
  <si>
    <t>Кортикотомија</t>
  </si>
  <si>
    <t>Еднострана пластика на плика</t>
  </si>
  <si>
    <t>Френулектомија</t>
  </si>
  <si>
    <t>Запирање на обилно крвавење на уста</t>
  </si>
  <si>
    <t>Запирање на крвавење со подврзување и шиење на крвен сад</t>
  </si>
  <si>
    <t>ЦЕНИ НА ЗАВРШЕНИ УСЛУГИ ВО ПРОТЕТИКА</t>
  </si>
  <si>
    <t>PRO01</t>
  </si>
  <si>
    <t>PRO02</t>
  </si>
  <si>
    <t>PRO03</t>
  </si>
  <si>
    <t>PRO04</t>
  </si>
  <si>
    <t>PRO05</t>
  </si>
  <si>
    <t>PRO06</t>
  </si>
  <si>
    <t>PRO07</t>
  </si>
  <si>
    <t>PRO08</t>
  </si>
  <si>
    <t>PRO09</t>
  </si>
  <si>
    <t>PRO10</t>
  </si>
  <si>
    <t>PRO11</t>
  </si>
  <si>
    <t>PRO12</t>
  </si>
  <si>
    <t>ЦЕНИ НА ЗАВРШЕНИ УСЛУГИ ВО ОРТОДОНЦИЈА</t>
  </si>
  <si>
    <t>ORT01</t>
  </si>
  <si>
    <t>ORT02</t>
  </si>
  <si>
    <t>ORT03</t>
  </si>
  <si>
    <t>ORT04</t>
  </si>
  <si>
    <t>ORT06</t>
  </si>
  <si>
    <t>ORT07</t>
  </si>
  <si>
    <t>ORT05</t>
  </si>
  <si>
    <t>ORT08</t>
  </si>
  <si>
    <t>ORT10</t>
  </si>
  <si>
    <t>ORT11</t>
  </si>
  <si>
    <t>ORT12</t>
  </si>
  <si>
    <t>ORT13</t>
  </si>
  <si>
    <t>ORT14</t>
  </si>
  <si>
    <t>ORT15</t>
  </si>
  <si>
    <t>ORT16</t>
  </si>
  <si>
    <t>ПЛАН  ЗА СПЕЦИЈАЛИСТИЧКО-КОНСУЛТАТИВНA СТОМАТОЛОШКА ЗДРАВСТВЕНA ЗАШТИТА</t>
  </si>
  <si>
    <t xml:space="preserve">ПЛ  2 - СС </t>
  </si>
  <si>
    <t>Шифра</t>
  </si>
  <si>
    <t>РЕФЕРЕНТНА ЦЕНА</t>
  </si>
  <si>
    <t>ДС01</t>
  </si>
  <si>
    <t>ДС02</t>
  </si>
  <si>
    <t>ДС03</t>
  </si>
  <si>
    <t>ДС04</t>
  </si>
  <si>
    <t>ДС05</t>
  </si>
  <si>
    <t>ДС06</t>
  </si>
  <si>
    <t>ДС07</t>
  </si>
  <si>
    <t>ДС08</t>
  </si>
  <si>
    <t>ДС09</t>
  </si>
  <si>
    <t>ДС10</t>
  </si>
  <si>
    <t>ДС11</t>
  </si>
  <si>
    <t>БЗ01</t>
  </si>
  <si>
    <t>Ендодонтска терапија на еднокорен заб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</si>
  <si>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</si>
  <si>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</si>
  <si>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</si>
  <si>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</si>
  <si>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</si>
  <si>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</si>
  <si>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</si>
  <si>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</si>
  <si>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</si>
  <si>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</si>
  <si>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</si>
  <si>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</si>
  <si>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</si>
  <si>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</si>
  <si>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БЗ09</t>
  </si>
  <si>
    <t>Поставување на парапулпални колчиња кај витални заби со дефинитивно полнење</t>
  </si>
  <si>
    <t>ORT17</t>
  </si>
  <si>
    <t>Р.БР</t>
  </si>
  <si>
    <t>СЛУЖБЕН ВЕСНИК</t>
  </si>
  <si>
    <t>бр.61 од 17.05.2012</t>
  </si>
  <si>
    <t>I кв</t>
  </si>
  <si>
    <t xml:space="preserve">II кв </t>
  </si>
  <si>
    <t xml:space="preserve">III кв </t>
  </si>
  <si>
    <t xml:space="preserve">IV кв </t>
  </si>
  <si>
    <t>ДС06А</t>
  </si>
  <si>
    <t>ДС06Б</t>
  </si>
  <si>
    <t>ОРА01</t>
  </si>
  <si>
    <t>бр. 171 од 19.08.2019</t>
  </si>
  <si>
    <t>ОРА02</t>
  </si>
  <si>
    <t>ОРА03</t>
  </si>
  <si>
    <t>ОРА04</t>
  </si>
  <si>
    <t>ОРА05</t>
  </si>
  <si>
    <t>ОРА06</t>
  </si>
  <si>
    <t>ОРА07</t>
  </si>
  <si>
    <t>ОРА08</t>
  </si>
  <si>
    <t>ОРА09</t>
  </si>
  <si>
    <t>ОРА10</t>
  </si>
  <si>
    <t>ОРА11</t>
  </si>
  <si>
    <t>ОРА12</t>
  </si>
  <si>
    <t>ОРА13</t>
  </si>
  <si>
    <t>ОРА14</t>
  </si>
  <si>
    <t>ОРА15</t>
  </si>
  <si>
    <t>ОРА16</t>
  </si>
  <si>
    <t>ОРА17</t>
  </si>
  <si>
    <t>ОРА18</t>
  </si>
  <si>
    <t>ОРА19</t>
  </si>
  <si>
    <t>ОРА20</t>
  </si>
  <si>
    <t>ОРА21</t>
  </si>
  <si>
    <t>ОРА22</t>
  </si>
  <si>
    <t>ОРА23</t>
  </si>
  <si>
    <t>ОРА24</t>
  </si>
  <si>
    <t>ОРА25</t>
  </si>
  <si>
    <t>ОРА26</t>
  </si>
  <si>
    <t>ОРА27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</si>
  <si>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</si>
  <si>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</si>
  <si>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</si>
  <si>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</si>
  <si>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</si>
  <si>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</si>
  <si>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</si>
  <si>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</si>
  <si>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</si>
  <si>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</si>
  <si>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</si>
  <si>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</si>
  <si>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</si>
  <si>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 xml:space="preserve">Термоелектрокаутеризација 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</si>
  <si>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</si>
  <si>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</si>
  <si>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</si>
  <si>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</si>
  <si>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</si>
  <si>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>Длабока тампонада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</si>
  <si>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</si>
  <si>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</si>
  <si>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</si>
  <si>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</si>
  <si>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</si>
  <si>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</si>
  <si>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</si>
  <si>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</si>
  <si>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</si>
  <si>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</si>
  <si>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</si>
  <si>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</si>
  <si>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</si>
  <si>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</si>
  <si>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</si>
  <si>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</si>
  <si>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</si>
  <si>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</si>
  <si>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</si>
  <si>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ОРА48</t>
  </si>
  <si>
    <t>НАЗИВ НА ПАКЕТИ НА  ЗДРАВСТВЕНИ УСЛУГИ за Стоматолошки клинички центар</t>
  </si>
  <si>
    <r>
      <t>Пакети на завршени специјалистичко - консултативни услуги од областа на детска стоматологија</t>
    </r>
    <r>
      <rPr>
        <u/>
        <sz val="12"/>
        <rFont val="Calibri"/>
        <family val="2"/>
      </rPr>
      <t xml:space="preserve"> ЗА СТОМАТОЛОШКИ КЛИНИЧКИ ЦЕНТАР</t>
    </r>
  </si>
  <si>
    <t xml:space="preserve">Утврдување на дијагноза за циркуларен кариес, чистење на меки и тврди наслаги кај сите заби и полирање и флуоризација кај деца до три годишна возраст </t>
  </si>
  <si>
    <t>бр.151 од 31.10.2011</t>
  </si>
  <si>
    <t>Залевање на фисури кај деца до тригодишна возраст до 8 заба</t>
  </si>
  <si>
    <t>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</si>
  <si>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Реставрација на еден заб при неправилност во форма, големина, боја и структура/ при општо или системско заболување/траума без експониrана пулпа</t>
  </si>
  <si>
    <t>Конзервативен третман на кариес на млечни заби (пломбирање) со и без третман на кариес профунда</t>
  </si>
  <si>
    <t>Ендодонтски третман на млечни заби со примена на витална метода односно со мортална метода односно при гангрена, и дефинитивно затварање (пломбирање) на забот</t>
  </si>
  <si>
    <t>Специјалистички преглед со ендодонтски третман на млечни заби (витална метода/мортална метода) и ПРИВРЕМЕНО затворање на забот за специфични случаи</t>
  </si>
  <si>
    <t>Забелешка: За еден заб може да се избере комбинација ДС06А и ДС06Б доколку се извршени сите процедури наведени во пакетите</t>
  </si>
  <si>
    <t>Специјалистички преглед со ендодонтски третман на млечни заби (витална метода/мортална метода) и ДЕФИНИТИВНО затворање (пломбирање) на забот за специфични случаи</t>
  </si>
  <si>
    <t>Ендодонтски третман на заби со незавршен раст на корен so plombirawe, или контрола и ревизија на полнењето и пломбирање na zab so nezavr{en rast na koren</t>
  </si>
  <si>
    <t>Третман на авулзија / екструзија на заб со незавршен раст на корен (по 2 часа од траумата), со два контролни прегледа и отстранување на шината</t>
  </si>
  <si>
    <t>Екстракција на заб кај пациент со општо или системско заболување до 18 год</t>
  </si>
  <si>
    <t>Пломбирање на заби кај деца со посебни потреби до 3 заба</t>
  </si>
  <si>
    <t>Комбиниран пакет за третман на заби кај деца со посебни потреби до 14 заби (вклучена анестезија)</t>
  </si>
  <si>
    <t>ДС12</t>
  </si>
  <si>
    <t>Комбиниран пакет за третман на заби кај деца со посебни потреби над 14 заби (вклучена анестезија)</t>
  </si>
  <si>
    <t>ДС13А</t>
  </si>
  <si>
    <t>Специјалистички преглед со ендодонтски третман на млечни заби при пулпит (витална/ мортална метода) со ПРИВРЕМЕНО затварање на забот за специфични случаи*</t>
  </si>
  <si>
    <t>Забелешка: За еден заб може да се избере комбинација ДС13А и ДС13Б доколку се извршени сите процедури наведени во пакетите</t>
  </si>
  <si>
    <t>ДС13Б</t>
  </si>
  <si>
    <t>Специјалистички преглед со ендодонтски третман на млечни заби при пулпит (витална/ мортална метода) со ДЕФИНИТИВНО затварање на забот за специфични случаи*</t>
  </si>
  <si>
    <t>ДС14А</t>
  </si>
  <si>
    <t>Специјалистички преглед со ендодонтски третман на млечни заби при гангрени и пародонтити со отстранување на кариес и трепанација за специфични случаи*</t>
  </si>
  <si>
    <t>Забелешка: а еден заб може да се избере комбинација ДС14А, ДС14Б и ДС14В доколку се извршени сите процедури наведени во пакетите</t>
  </si>
  <si>
    <t>ДС14Б</t>
  </si>
  <si>
    <t>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случаи*</t>
  </si>
  <si>
    <t>ДС14Ц</t>
  </si>
  <si>
    <t>Специјалистички преглед со ендодонтски третман на млечни заби при гангрени и пародонтити со дефинитивно затварање на забот за специфични случаи*</t>
  </si>
  <si>
    <t>ДС15</t>
  </si>
  <si>
    <t>Третман на фрактура со експонирана пулпа (три фази)</t>
  </si>
  <si>
    <t>ДС16</t>
  </si>
  <si>
    <t>Третман на фрактура на корен со два контролни прегледа и отстранување на шината( три фази)</t>
  </si>
  <si>
    <t>ДС17</t>
  </si>
  <si>
    <t>Френулектомија, гингивектомија и отстранување на полипи со ласер кај деца</t>
  </si>
  <si>
    <t>ДС18</t>
  </si>
  <si>
    <t>Дезинфекција на инфицирани коренски канали со ласер по заб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</si>
  <si>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ЗА СТОМАТОЛОШКИ КЛИНИЧКИ ЦЕНТАР</t>
  </si>
  <si>
    <t>БУ01</t>
  </si>
  <si>
    <t>Утврдување на заболување на парадонтот и негови компликации (наод и мислење)</t>
  </si>
  <si>
    <r>
      <t>БУ02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</si>
  <si>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6 заба со чистење на забен камен </t>
  </si>
  <si>
    <r>
      <t>БУ03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</si>
  <si>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14 заба со чистење на забен камен </t>
  </si>
  <si>
    <r>
      <t>БУ04</t>
    </r>
    <r>
      <rPr>
        <sz val="10"/>
        <rFont val="Arial"/>
        <family val="2"/>
      </rPr>
      <t/>
    </r>
  </si>
  <si>
    <t>Обработка (длабока киретажа) на парадонтален џеб по регија над 14 заба со чистење на забен камен</t>
  </si>
  <si>
    <r>
      <t>БУ05</t>
    </r>
    <r>
      <rPr>
        <sz val="10"/>
        <rFont val="Arial"/>
        <family val="2"/>
      </rPr>
      <t/>
    </r>
  </si>
  <si>
    <t xml:space="preserve">Хируршки зафат на хипетрофична гингива (гингивектомија) со контрола </t>
  </si>
  <si>
    <r>
      <t>БУ06</t>
    </r>
    <r>
      <rPr>
        <sz val="10"/>
        <rFont val="Arial"/>
        <family val="2"/>
      </rPr>
      <t/>
    </r>
  </si>
  <si>
    <t xml:space="preserve">Хируршки зафат за продлабочување на вестибулум (периостална сепарација) со контрола и вадење на конци </t>
  </si>
  <si>
    <r>
      <t>БУ07</t>
    </r>
    <r>
      <rPr>
        <sz val="10"/>
        <rFont val="Arial"/>
        <family val="2"/>
      </rPr>
      <t/>
    </r>
  </si>
  <si>
    <t xml:space="preserve">Основен пакет за преглед, мислење и третман на локални промени на ниво на орална лигавица </t>
  </si>
  <si>
    <r>
      <t>БУ08</t>
    </r>
    <r>
      <rPr>
        <sz val="10"/>
        <rFont val="Arial"/>
        <family val="2"/>
      </rPr>
      <t/>
    </r>
  </si>
  <si>
    <t xml:space="preserve">Проширен пакет за преглед, мислење и третман на заболување и орална лигавица со брис за цитологија, земање материјали за алерголошки испитување и земање материјал за биопсија </t>
  </si>
  <si>
    <t>Пакетот со шифра БУ08 се брише.</t>
  </si>
  <si>
    <r>
      <t>БУ09</t>
    </r>
    <r>
      <rPr>
        <sz val="10"/>
        <rFont val="Arial"/>
        <family val="2"/>
      </rPr>
      <t/>
    </r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</si>
  <si>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артикулација, физикална и биостимулирачка терапија и контрола </t>
  </si>
  <si>
    <t>Пакетот со шифра БУ09 се брише.</t>
  </si>
  <si>
    <r>
      <t>БУ10</t>
    </r>
    <r>
      <rPr>
        <sz val="10"/>
        <rFont val="Arial"/>
        <family val="2"/>
      </rPr>
      <t/>
    </r>
  </si>
  <si>
    <t xml:space="preserve">Преглед и мислење за орални фокуси и фокални инфекции </t>
  </si>
  <si>
    <r>
      <t>БУ11</t>
    </r>
    <r>
      <rPr>
        <sz val="10"/>
        <rFont val="Arial"/>
        <family val="2"/>
      </rPr>
      <t/>
    </r>
  </si>
  <si>
    <t xml:space="preserve">Хируршки зафат FLAP (по регија) со контрола </t>
  </si>
  <si>
    <t>БУ12</t>
  </si>
  <si>
    <t>Проширен пакет за преглед 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</si>
  <si>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БУ13</t>
  </si>
  <si>
    <t>Хируршки зафат за земање на материјал за биопсија со контролен преглед  (две посети)</t>
  </si>
  <si>
    <t>БУ14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</si>
  <si>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</si>
  <si>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БУ15</t>
  </si>
  <si>
    <t>Терапија на орална лигавица со физикална и биостимулирачка терапија и контрола (десет посети)</t>
  </si>
  <si>
    <t>БУ16</t>
  </si>
  <si>
    <t>Хируршки зафат на хипетрофична гингива со гингивопластика (до 6 заби) и контролен преглед (три посети)</t>
  </si>
  <si>
    <t>БУ17</t>
  </si>
  <si>
    <t>Контрола и следење на промените на орална лигавица, испирање и апликација на медикамент - (една посета)</t>
  </si>
  <si>
    <t>БУ18</t>
  </si>
  <si>
    <t>Инцизија на пародонтален абсцес, испирање и апликација на медикамент и контрола (две посети)</t>
  </si>
  <si>
    <t>БУ19</t>
  </si>
  <si>
    <t>Резен операција со земање и апликација на слободен сврзноткивен графт со контролен преглед</t>
  </si>
  <si>
    <t>БУ20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</si>
  <si>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</si>
  <si>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</si>
  <si>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Здравствена установа __________________________________________________________________________________</t>
  </si>
  <si>
    <t>НАЗИВ НА ЗДРАВСТВЕНА УСЛУГА/ПАКЕТ</t>
  </si>
  <si>
    <t>РЕФЕРЕНТНИ ЦЕНИ НА ЗДРАВСТЕВНИ УСЛУГИ ВО СТОМАТОЛОШКА СПЕЦИЈАЛИСТИЧКО - КОНСУЛТАТИВНA ЗДРАВСТВЕНА ЗАШТИТА</t>
  </si>
  <si>
    <t>Цена на 
завршената
 услуга со 5 % 
ДДВ за 
потрошен
 материјал</t>
  </si>
  <si>
    <t>Вадење на заб или ендоосален имплант со  остеотомија</t>
  </si>
  <si>
    <t>Тотална вестибулопластика (2 квадранта)</t>
  </si>
  <si>
    <t>Парцијална вестибулопластика-(1-кавдрант)</t>
  </si>
  <si>
    <t>Парцијална алвеолопластика (1 квадрант)</t>
  </si>
  <si>
    <t>Тотална алвеопластика (2 квадранти)</t>
  </si>
  <si>
    <t>Екстракција на заб со цистектомија и синуспластика</t>
  </si>
  <si>
    <t>Отстранување на одонтом</t>
  </si>
  <si>
    <t>бр. 277 од 25.12.2023</t>
  </si>
  <si>
    <t>во примена од 02.01.2024</t>
  </si>
  <si>
    <t>Тотална протеза од акрилат горна</t>
  </si>
  <si>
    <t>Тотална протеза од акрилат долна</t>
  </si>
  <si>
    <t>Парцијална протеза од акрилат горна</t>
  </si>
  <si>
    <t>Парцијална протеза од акрилат долна</t>
  </si>
  <si>
    <t>Едноделна леана фасетирана коронка</t>
  </si>
  <si>
    <t>Репаратура на протеза (парцијална и тотална) од акрилат без отисок</t>
  </si>
  <si>
    <t>Репаратура на протеза од акрилат со отисок</t>
  </si>
  <si>
    <t>Репаратура по МОМЕ</t>
  </si>
  <si>
    <t>Репаратура по МОМЕ со дефект</t>
  </si>
  <si>
    <t>Продолжување на протеза (индиректна метода)</t>
  </si>
  <si>
    <t>Корекција на протеза</t>
  </si>
  <si>
    <t>Леана надоградба</t>
  </si>
  <si>
    <t>PRO13</t>
  </si>
  <si>
    <t>Специјалистички преглед - стоматолошка протетика</t>
  </si>
  <si>
    <t>PRO14</t>
  </si>
  <si>
    <t>Продолжување на протеза (директна метода)</t>
  </si>
  <si>
    <t>Активен горен апарат</t>
  </si>
  <si>
    <t>Активен апарат долен</t>
  </si>
  <si>
    <t>Пасивен подвижен апарат - моноблок</t>
  </si>
  <si>
    <t>пасивен ортодонтски апарат - пропулзор</t>
  </si>
  <si>
    <t>Коса рамнина (индиректна метода)</t>
  </si>
  <si>
    <t>Функционален апарат по  Frankel, Balters, Grude</t>
  </si>
  <si>
    <t>Брадодржалка со капа</t>
  </si>
  <si>
    <t xml:space="preserve">Совети за вежби со помагала и миофункционални вежби </t>
  </si>
  <si>
    <t>Репаратура со отисок</t>
  </si>
  <si>
    <t>Студио модел за дијагностика</t>
  </si>
  <si>
    <t>Селективно состружување и/или регулација на оклузија</t>
  </si>
  <si>
    <t>Ретенционен апарат</t>
  </si>
  <si>
    <t>Реадаптација на подвижни апарати</t>
  </si>
  <si>
    <t>Вестибуларна плоча - индивидуална</t>
  </si>
  <si>
    <t>Вестибуларна плоча - конфекциска</t>
  </si>
  <si>
    <t>Оптуратор</t>
  </si>
  <si>
    <t>ORT18</t>
  </si>
  <si>
    <t xml:space="preserve">Специјалистички ортодонтски преглед </t>
  </si>
  <si>
    <t>ORT19</t>
  </si>
  <si>
    <t>Специјалистички ортодонтски контролен преглед</t>
  </si>
  <si>
    <t>Пакетот со шифра ДС06 се брише.</t>
  </si>
  <si>
    <t>по видот и обемот на здравствени услуги на осигурените лица за ___________ година.</t>
  </si>
  <si>
    <t>Во _____________________на  _________________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</si>
</sst>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u/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1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26" fillId="0" borderId="0"/>
  </cellStyleXfs>
  <cellXfs count="2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4" fillId="0" borderId="3" xfId="0" applyFont="1" applyBorder="1"/>
    <xf numFmtId="0" fontId="8" fillId="0" borderId="0" xfId="0" applyFont="1"/>
    <xf numFmtId="0" fontId="11" fillId="0" borderId="10" xfId="0" applyFont="1" applyBorder="1" applyAlignment="1">
      <alignment wrapText="1"/>
    </xf>
    <xf numFmtId="0" fontId="5" fillId="5" borderId="11" xfId="4" applyFont="1" applyFill="1" applyBorder="1" applyAlignment="1" applyProtection="1">
      <alignment horizontal="center" wrapText="1"/>
      <protection locked="0"/>
    </xf>
    <xf numFmtId="3" fontId="11" fillId="5" borderId="11" xfId="0" applyNumberFormat="1" applyFont="1" applyFill="1" applyBorder="1" applyAlignment="1" applyProtection="1">
      <alignment horizontal="center"/>
      <protection locked="0"/>
    </xf>
    <xf numFmtId="3" fontId="11" fillId="5" borderId="12" xfId="0" applyNumberFormat="1" applyFont="1" applyFill="1" applyBorder="1" applyAlignment="1" applyProtection="1">
      <alignment horizontal="center"/>
      <protection locked="0"/>
    </xf>
    <xf numFmtId="3" fontId="11" fillId="5" borderId="11" xfId="0" applyNumberFormat="1" applyFont="1" applyFill="1" applyBorder="1" applyProtection="1">
      <protection locked="0"/>
    </xf>
    <xf numFmtId="3" fontId="11" fillId="5" borderId="12" xfId="0" applyNumberFormat="1" applyFont="1" applyFill="1" applyBorder="1" applyProtection="1">
      <protection locked="0"/>
    </xf>
    <xf numFmtId="3" fontId="12" fillId="5" borderId="11" xfId="0" applyNumberFormat="1" applyFont="1" applyFill="1" applyBorder="1" applyAlignment="1" applyProtection="1">
      <alignment horizontal="left" vertical="center" wrapText="1"/>
      <protection locked="0"/>
    </xf>
    <xf numFmtId="3" fontId="12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>
      <alignment vertical="center" wrapText="1"/>
    </xf>
    <xf numFmtId="3" fontId="11" fillId="0" borderId="13" xfId="0" applyNumberFormat="1" applyFont="1" applyBorder="1" applyAlignment="1">
      <alignment horizontal="center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10" xfId="0" applyFont="1" applyBorder="1"/>
    <xf numFmtId="0" fontId="12" fillId="0" borderId="19" xfId="0" applyFont="1" applyBorder="1"/>
    <xf numFmtId="3" fontId="12" fillId="0" borderId="18" xfId="0" applyNumberFormat="1" applyFont="1" applyBorder="1"/>
    <xf numFmtId="3" fontId="12" fillId="0" borderId="20" xfId="0" applyNumberFormat="1" applyFont="1" applyBorder="1"/>
    <xf numFmtId="3" fontId="4" fillId="0" borderId="21" xfId="0" applyNumberFormat="1" applyFont="1" applyBorder="1" applyAlignment="1">
      <alignment horizontal="center"/>
    </xf>
    <xf numFmtId="3" fontId="4" fillId="3" borderId="22" xfId="0" applyNumberFormat="1" applyFont="1" applyFill="1" applyBorder="1"/>
    <xf numFmtId="3" fontId="4" fillId="0" borderId="23" xfId="0" applyNumberFormat="1" applyFont="1" applyBorder="1" applyAlignment="1">
      <alignment horizontal="center"/>
    </xf>
    <xf numFmtId="3" fontId="4" fillId="3" borderId="24" xfId="0" applyNumberFormat="1" applyFont="1" applyFill="1" applyBorder="1"/>
    <xf numFmtId="0" fontId="10" fillId="6" borderId="17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11" fillId="0" borderId="4" xfId="0" applyFont="1" applyBorder="1" applyProtection="1">
      <protection locked="0"/>
    </xf>
    <xf numFmtId="0" fontId="19" fillId="4" borderId="18" xfId="5" applyFont="1" applyFill="1" applyBorder="1" applyAlignment="1">
      <alignment horizontal="center" wrapText="1"/>
    </xf>
    <xf numFmtId="0" fontId="19" fillId="4" borderId="18" xfId="5" applyFont="1" applyFill="1" applyBorder="1" applyAlignment="1">
      <alignment horizontal="center" vertical="center" wrapText="1"/>
    </xf>
    <xf numFmtId="0" fontId="19" fillId="4" borderId="26" xfId="5" applyFont="1" applyFill="1" applyBorder="1" applyAlignment="1">
      <alignment vertical="center" wrapText="1"/>
    </xf>
    <xf numFmtId="0" fontId="19" fillId="4" borderId="18" xfId="5" applyFont="1" applyFill="1" applyBorder="1" applyAlignment="1">
      <alignment wrapText="1"/>
    </xf>
    <xf numFmtId="0" fontId="19" fillId="0" borderId="0" xfId="3" applyFont="1"/>
    <xf numFmtId="0" fontId="19" fillId="4" borderId="25" xfId="5" applyFont="1" applyFill="1" applyBorder="1" applyAlignment="1">
      <alignment vertical="center" wrapText="1"/>
    </xf>
    <xf numFmtId="3" fontId="19" fillId="0" borderId="29" xfId="5" applyNumberFormat="1" applyFont="1" applyBorder="1" applyAlignment="1">
      <alignment horizontal="center" vertical="center"/>
    </xf>
    <xf numFmtId="3" fontId="19" fillId="0" borderId="36" xfId="5" applyNumberFormat="1" applyFont="1" applyBorder="1" applyAlignment="1">
      <alignment horizontal="center" vertical="center"/>
    </xf>
    <xf numFmtId="3" fontId="19" fillId="0" borderId="37" xfId="5" applyNumberFormat="1" applyFont="1" applyBorder="1" applyAlignment="1">
      <alignment horizontal="center" vertical="center"/>
    </xf>
    <xf numFmtId="0" fontId="19" fillId="4" borderId="18" xfId="5" applyFont="1" applyFill="1" applyBorder="1" applyAlignment="1">
      <alignment horizontal="left" vertical="center" wrapText="1"/>
    </xf>
    <xf numFmtId="0" fontId="19" fillId="0" borderId="29" xfId="5" applyFont="1" applyBorder="1" applyAlignment="1">
      <alignment horizontal="center" wrapText="1"/>
    </xf>
    <xf numFmtId="0" fontId="19" fillId="0" borderId="29" xfId="5" applyFont="1" applyBorder="1" applyAlignment="1">
      <alignment horizontal="center" vertical="center" wrapText="1"/>
    </xf>
    <xf numFmtId="0" fontId="20" fillId="0" borderId="29" xfId="5" applyFont="1" applyBorder="1" applyAlignment="1">
      <alignment vertical="center" wrapText="1"/>
    </xf>
    <xf numFmtId="0" fontId="19" fillId="4" borderId="40" xfId="5" applyFont="1" applyFill="1" applyBorder="1" applyAlignment="1">
      <alignment horizontal="left" vertical="center" wrapText="1"/>
    </xf>
    <xf numFmtId="0" fontId="19" fillId="0" borderId="41" xfId="5" applyFont="1" applyBorder="1" applyAlignment="1">
      <alignment horizontal="center" vertical="center" wrapText="1"/>
    </xf>
    <xf numFmtId="0" fontId="19" fillId="4" borderId="39" xfId="5" applyFont="1" applyFill="1" applyBorder="1" applyAlignment="1">
      <alignment horizontal="left" vertical="center" wrapText="1"/>
    </xf>
    <xf numFmtId="0" fontId="5" fillId="5" borderId="0" xfId="0" applyFont="1" applyFill="1" applyAlignment="1">
      <alignment wrapText="1"/>
    </xf>
    <xf numFmtId="0" fontId="5" fillId="5" borderId="0" xfId="0" applyFont="1" applyFill="1" applyProtection="1">
      <protection locked="0"/>
    </xf>
    <xf numFmtId="0" fontId="7" fillId="5" borderId="0" xfId="0" applyFont="1" applyFill="1"/>
    <xf numFmtId="0" fontId="7" fillId="5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19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3" fontId="19" fillId="0" borderId="0" xfId="3" applyNumberFormat="1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24" fillId="0" borderId="0" xfId="3" applyFont="1"/>
    <xf numFmtId="3" fontId="24" fillId="0" borderId="29" xfId="5" applyNumberFormat="1" applyFont="1" applyBorder="1" applyAlignment="1">
      <alignment horizontal="center" vertical="center"/>
    </xf>
    <xf numFmtId="1" fontId="25" fillId="0" borderId="29" xfId="5" applyNumberFormat="1" applyFont="1" applyBorder="1" applyAlignment="1">
      <alignment horizontal="center" vertical="center"/>
    </xf>
    <xf numFmtId="3" fontId="24" fillId="0" borderId="31" xfId="5" applyNumberFormat="1" applyFont="1" applyBorder="1" applyAlignment="1">
      <alignment horizontal="center" vertical="center"/>
    </xf>
    <xf numFmtId="3" fontId="24" fillId="0" borderId="33" xfId="5" applyNumberFormat="1" applyFont="1" applyBorder="1" applyAlignment="1">
      <alignment horizontal="center" vertical="center"/>
    </xf>
    <xf numFmtId="1" fontId="20" fillId="0" borderId="29" xfId="5" applyNumberFormat="1" applyFont="1" applyBorder="1" applyAlignment="1">
      <alignment horizontal="center" vertical="center"/>
    </xf>
    <xf numFmtId="1" fontId="20" fillId="0" borderId="38" xfId="5" applyNumberFormat="1" applyFont="1" applyBorder="1" applyAlignment="1">
      <alignment horizontal="center" vertical="center"/>
    </xf>
    <xf numFmtId="0" fontId="20" fillId="4" borderId="18" xfId="5" applyFont="1" applyFill="1" applyBorder="1" applyAlignment="1">
      <alignment horizontal="center" wrapText="1"/>
    </xf>
    <xf numFmtId="3" fontId="20" fillId="0" borderId="35" xfId="5" applyNumberFormat="1" applyFont="1" applyBorder="1" applyAlignment="1">
      <alignment horizontal="center" vertical="center"/>
    </xf>
    <xf numFmtId="3" fontId="20" fillId="0" borderId="29" xfId="5" applyNumberFormat="1" applyFont="1" applyBorder="1" applyAlignment="1">
      <alignment horizontal="center" vertical="center"/>
    </xf>
    <xf numFmtId="0" fontId="24" fillId="0" borderId="29" xfId="5" applyFont="1" applyBorder="1" applyAlignment="1">
      <alignment horizontal="center" wrapText="1"/>
    </xf>
    <xf numFmtId="0" fontId="24" fillId="0" borderId="29" xfId="5" applyFont="1" applyBorder="1" applyAlignment="1">
      <alignment horizontal="center" vertical="center" wrapText="1"/>
    </xf>
    <xf numFmtId="0" fontId="25" fillId="0" borderId="29" xfId="5" applyFont="1" applyBorder="1" applyAlignment="1">
      <alignment vertical="center" wrapText="1"/>
    </xf>
    <xf numFmtId="0" fontId="24" fillId="0" borderId="31" xfId="5" applyFont="1" applyBorder="1" applyAlignment="1">
      <alignment horizontal="center" wrapText="1"/>
    </xf>
    <xf numFmtId="0" fontId="24" fillId="0" borderId="31" xfId="5" applyFont="1" applyBorder="1" applyAlignment="1">
      <alignment horizontal="center" vertical="center" wrapText="1"/>
    </xf>
    <xf numFmtId="0" fontId="25" fillId="0" borderId="31" xfId="5" applyFont="1" applyBorder="1" applyAlignment="1">
      <alignment vertical="center" wrapText="1"/>
    </xf>
    <xf numFmtId="0" fontId="24" fillId="0" borderId="38" xfId="5" applyFont="1" applyBorder="1" applyAlignment="1">
      <alignment horizontal="center" vertical="center" wrapText="1"/>
    </xf>
    <xf numFmtId="0" fontId="25" fillId="0" borderId="38" xfId="5" applyFont="1" applyBorder="1" applyAlignment="1">
      <alignment vertical="center" wrapText="1"/>
    </xf>
    <xf numFmtId="3" fontId="24" fillId="0" borderId="38" xfId="5" applyNumberFormat="1" applyFont="1" applyBorder="1" applyAlignment="1">
      <alignment horizontal="center" vertical="center"/>
    </xf>
    <xf numFmtId="0" fontId="24" fillId="0" borderId="41" xfId="5" applyFont="1" applyBorder="1" applyAlignment="1">
      <alignment horizontal="center" vertical="center" wrapText="1"/>
    </xf>
    <xf numFmtId="3" fontId="24" fillId="0" borderId="36" xfId="5" applyNumberFormat="1" applyFont="1" applyBorder="1" applyAlignment="1">
      <alignment horizontal="center" vertical="center"/>
    </xf>
    <xf numFmtId="3" fontId="25" fillId="0" borderId="29" xfId="5" applyNumberFormat="1" applyFont="1" applyBorder="1" applyAlignment="1">
      <alignment horizontal="center" vertical="center"/>
    </xf>
    <xf numFmtId="0" fontId="24" fillId="0" borderId="42" xfId="5" applyFont="1" applyBorder="1" applyAlignment="1">
      <alignment horizontal="center" vertical="center" wrapText="1"/>
    </xf>
    <xf numFmtId="3" fontId="24" fillId="0" borderId="43" xfId="5" applyNumberFormat="1" applyFont="1" applyBorder="1" applyAlignment="1">
      <alignment horizontal="center" vertical="center"/>
    </xf>
    <xf numFmtId="3" fontId="25" fillId="0" borderId="31" xfId="5" applyNumberFormat="1" applyFont="1" applyBorder="1" applyAlignment="1">
      <alignment horizontal="center" vertical="center"/>
    </xf>
    <xf numFmtId="0" fontId="24" fillId="0" borderId="33" xfId="5" applyFont="1" applyBorder="1" applyAlignment="1">
      <alignment horizontal="center" wrapText="1"/>
    </xf>
    <xf numFmtId="0" fontId="24" fillId="0" borderId="45" xfId="5" applyFont="1" applyBorder="1" applyAlignment="1">
      <alignment horizontal="center" vertical="center" wrapText="1"/>
    </xf>
    <xf numFmtId="3" fontId="24" fillId="0" borderId="47" xfId="5" applyNumberFormat="1" applyFont="1" applyBorder="1" applyAlignment="1">
      <alignment horizontal="center" vertical="center"/>
    </xf>
    <xf numFmtId="0" fontId="22" fillId="0" borderId="0" xfId="3" applyFont="1" applyAlignment="1">
      <alignment horizontal="center" vertical="center" wrapText="1"/>
    </xf>
    <xf numFmtId="0" fontId="20" fillId="0" borderId="0" xfId="6" applyFont="1"/>
    <xf numFmtId="0" fontId="20" fillId="0" borderId="0" xfId="6" applyFont="1" applyAlignment="1">
      <alignment horizontal="center" vertical="center"/>
    </xf>
    <xf numFmtId="0" fontId="20" fillId="0" borderId="0" xfId="6" applyFont="1" applyAlignment="1">
      <alignment vertical="center"/>
    </xf>
    <xf numFmtId="0" fontId="21" fillId="2" borderId="18" xfId="6" applyFont="1" applyFill="1" applyBorder="1" applyAlignment="1">
      <alignment horizontal="center" vertical="center" wrapText="1"/>
    </xf>
    <xf numFmtId="0" fontId="23" fillId="2" borderId="18" xfId="6" applyFont="1" applyFill="1" applyBorder="1" applyAlignment="1">
      <alignment horizontal="center" vertical="center" wrapText="1"/>
    </xf>
    <xf numFmtId="0" fontId="25" fillId="0" borderId="29" xfId="6" applyFont="1" applyBorder="1" applyAlignment="1">
      <alignment horizontal="center" vertical="center"/>
    </xf>
    <xf numFmtId="0" fontId="25" fillId="0" borderId="30" xfId="6" applyFont="1" applyBorder="1" applyAlignment="1">
      <alignment horizontal="left" vertical="center"/>
    </xf>
    <xf numFmtId="0" fontId="25" fillId="0" borderId="29" xfId="6" applyFont="1" applyBorder="1" applyAlignment="1">
      <alignment horizontal="left" vertical="center"/>
    </xf>
    <xf numFmtId="0" fontId="25" fillId="0" borderId="41" xfId="6" applyFont="1" applyBorder="1" applyAlignment="1">
      <alignment horizontal="center" vertical="center"/>
    </xf>
    <xf numFmtId="0" fontId="25" fillId="0" borderId="44" xfId="6" applyFont="1" applyBorder="1" applyAlignment="1">
      <alignment horizontal="left" vertical="center"/>
    </xf>
    <xf numFmtId="0" fontId="25" fillId="0" borderId="41" xfId="6" applyFont="1" applyBorder="1" applyAlignment="1">
      <alignment horizontal="left" vertical="center"/>
    </xf>
    <xf numFmtId="0" fontId="25" fillId="0" borderId="45" xfId="6" applyFont="1" applyBorder="1" applyAlignment="1">
      <alignment horizontal="left" vertical="center"/>
    </xf>
    <xf numFmtId="0" fontId="20" fillId="0" borderId="27" xfId="6" applyFont="1" applyBorder="1" applyAlignment="1">
      <alignment horizontal="center" vertical="center"/>
    </xf>
    <xf numFmtId="0" fontId="20" fillId="0" borderId="28" xfId="6" applyFont="1" applyBorder="1" applyAlignment="1">
      <alignment horizontal="left" vertical="center"/>
    </xf>
    <xf numFmtId="0" fontId="20" fillId="0" borderId="29" xfId="6" applyFont="1" applyBorder="1" applyAlignment="1">
      <alignment horizontal="center" vertical="center"/>
    </xf>
    <xf numFmtId="0" fontId="20" fillId="0" borderId="30" xfId="6" applyFont="1" applyBorder="1" applyAlignment="1">
      <alignment horizontal="left" vertical="center"/>
    </xf>
    <xf numFmtId="0" fontId="20" fillId="0" borderId="31" xfId="6" applyFont="1" applyBorder="1" applyAlignment="1">
      <alignment horizontal="center" vertical="center"/>
    </xf>
    <xf numFmtId="0" fontId="20" fillId="0" borderId="32" xfId="6" applyFont="1" applyBorder="1" applyAlignment="1">
      <alignment horizontal="left" vertical="center"/>
    </xf>
    <xf numFmtId="0" fontId="20" fillId="0" borderId="30" xfId="6" applyFont="1" applyBorder="1" applyAlignment="1">
      <alignment horizontal="left" vertical="center" wrapText="1"/>
    </xf>
    <xf numFmtId="0" fontId="20" fillId="0" borderId="33" xfId="6" applyFont="1" applyBorder="1" applyAlignment="1">
      <alignment horizontal="center" vertical="center"/>
    </xf>
    <xf numFmtId="0" fontId="20" fillId="0" borderId="34" xfId="6" applyFont="1" applyBorder="1" applyAlignment="1">
      <alignment horizontal="left" vertical="center"/>
    </xf>
    <xf numFmtId="0" fontId="20" fillId="0" borderId="35" xfId="6" applyFont="1" applyBorder="1" applyAlignment="1">
      <alignment horizontal="center" vertical="center"/>
    </xf>
    <xf numFmtId="0" fontId="20" fillId="0" borderId="35" xfId="6" applyFont="1" applyBorder="1" applyAlignment="1">
      <alignment horizontal="left" vertical="center"/>
    </xf>
    <xf numFmtId="0" fontId="20" fillId="0" borderId="29" xfId="6" applyFont="1" applyBorder="1" applyAlignment="1">
      <alignment horizontal="left" vertical="center"/>
    </xf>
    <xf numFmtId="0" fontId="20" fillId="0" borderId="29" xfId="6" applyFont="1" applyBorder="1" applyAlignment="1">
      <alignment horizontal="left" vertical="center" wrapText="1"/>
    </xf>
    <xf numFmtId="0" fontId="20" fillId="0" borderId="31" xfId="6" applyFont="1" applyBorder="1" applyAlignment="1">
      <alignment horizontal="left" vertical="center"/>
    </xf>
    <xf numFmtId="0" fontId="20" fillId="0" borderId="33" xfId="6" applyFont="1" applyBorder="1" applyAlignment="1">
      <alignment horizontal="left" vertical="center"/>
    </xf>
    <xf numFmtId="0" fontId="21" fillId="2" borderId="39" xfId="6" applyFont="1" applyFill="1" applyBorder="1" applyAlignment="1">
      <alignment horizontal="center" vertical="center" wrapText="1"/>
    </xf>
    <xf numFmtId="0" fontId="22" fillId="2" borderId="39" xfId="6" applyFont="1" applyFill="1" applyBorder="1" applyAlignment="1">
      <alignment horizontal="left" vertical="center" wrapText="1"/>
    </xf>
    <xf numFmtId="3" fontId="23" fillId="2" borderId="18" xfId="6" applyNumberFormat="1" applyFont="1" applyFill="1" applyBorder="1" applyAlignment="1">
      <alignment horizontal="center" vertical="center" wrapText="1"/>
    </xf>
    <xf numFmtId="0" fontId="20" fillId="0" borderId="35" xfId="6" applyFont="1" applyBorder="1" applyAlignment="1">
      <alignment vertical="center" wrapText="1"/>
    </xf>
    <xf numFmtId="0" fontId="20" fillId="0" borderId="29" xfId="6" applyFont="1" applyBorder="1" applyAlignment="1">
      <alignment vertical="center" wrapText="1"/>
    </xf>
    <xf numFmtId="0" fontId="25" fillId="0" borderId="29" xfId="6" applyFont="1" applyBorder="1" applyAlignment="1">
      <alignment vertical="center" wrapText="1"/>
    </xf>
    <xf numFmtId="0" fontId="25" fillId="0" borderId="31" xfId="6" applyFont="1" applyBorder="1" applyAlignment="1">
      <alignment vertical="center" wrapText="1"/>
    </xf>
    <xf numFmtId="0" fontId="25" fillId="0" borderId="33" xfId="6" applyFont="1" applyBorder="1" applyAlignment="1">
      <alignment vertical="center" wrapText="1"/>
    </xf>
    <xf numFmtId="0" fontId="20" fillId="0" borderId="0" xfId="0" applyFont="1"/>
    <xf numFmtId="0" fontId="21" fillId="2" borderId="18" xfId="0" applyFont="1" applyFill="1" applyBorder="1" applyAlignment="1">
      <alignment horizontal="center" vertical="center" wrapText="1"/>
    </xf>
    <xf numFmtId="1" fontId="25" fillId="0" borderId="33" xfId="5" applyNumberFormat="1" applyFont="1" applyBorder="1" applyAlignment="1">
      <alignment horizontal="center" vertical="center"/>
    </xf>
    <xf numFmtId="0" fontId="27" fillId="0" borderId="40" xfId="3" applyFont="1" applyBorder="1" applyAlignment="1">
      <alignment vertical="center" wrapText="1"/>
    </xf>
    <xf numFmtId="0" fontId="27" fillId="0" borderId="46" xfId="3" applyFont="1" applyBorder="1" applyAlignment="1">
      <alignment vertical="center" wrapText="1"/>
    </xf>
    <xf numFmtId="0" fontId="27" fillId="0" borderId="18" xfId="3" applyFont="1" applyBorder="1" applyAlignment="1">
      <alignment vertical="center" wrapText="1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left" wrapText="1"/>
    </xf>
    <xf numFmtId="0" fontId="10" fillId="6" borderId="35" xfId="0" applyFont="1" applyFill="1" applyBorder="1" applyAlignment="1">
      <alignment horizontal="center" vertical="center" wrapText="1"/>
    </xf>
    <xf numFmtId="0" fontId="10" fillId="6" borderId="4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0" fillId="6" borderId="33" xfId="0" applyFont="1" applyFill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3" fontId="10" fillId="6" borderId="35" xfId="0" applyNumberFormat="1" applyFont="1" applyFill="1" applyBorder="1" applyAlignment="1">
      <alignment horizontal="center" vertical="center" wrapText="1"/>
    </xf>
    <xf numFmtId="3" fontId="10" fillId="6" borderId="33" xfId="0" applyNumberFormat="1" applyFont="1" applyFill="1" applyBorder="1" applyAlignment="1">
      <alignment horizontal="center" vertical="center" wrapText="1"/>
    </xf>
    <xf numFmtId="0" fontId="10" fillId="7" borderId="59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 wrapText="1"/>
    </xf>
    <xf numFmtId="0" fontId="27" fillId="0" borderId="40" xfId="3" applyFont="1" applyBorder="1" applyAlignment="1">
      <alignment horizontal="left" vertical="center" wrapText="1"/>
    </xf>
    <xf numFmtId="0" fontId="27" fillId="0" borderId="39" xfId="3" applyFont="1" applyBorder="1" applyAlignment="1">
      <alignment horizontal="left" vertical="center" wrapText="1"/>
    </xf>
    <xf numFmtId="0" fontId="27" fillId="0" borderId="46" xfId="3" applyFont="1" applyBorder="1" applyAlignment="1">
      <alignment horizontal="left" vertical="center" wrapText="1"/>
    </xf>
    <xf numFmtId="0" fontId="27" fillId="0" borderId="60" xfId="3" applyFont="1" applyBorder="1" applyAlignment="1">
      <alignment horizontal="left" vertical="center" wrapText="1"/>
    </xf>
    <xf numFmtId="0" fontId="27" fillId="0" borderId="37" xfId="3" applyFont="1" applyBorder="1" applyAlignment="1">
      <alignment horizontal="left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6" xr:uid="{5B785DAE-5704-419F-A9C0-C0CB1281C2FD}"/>
    <cellStyle name="Normal_bodovnik-juli 2010 2" xfId="3" xr:uid="{00000000-0005-0000-0000-000004000000}"/>
    <cellStyle name="Normal_бодовник-19-08" xfId="4" xr:uid="{00000000-0005-0000-0000-000005000000}"/>
    <cellStyle name="Normal_бодовник-19-08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0</xdr:colOff>
      <xdr:row>48</xdr:row>
      <xdr:rowOff>47625</xdr:rowOff>
    </xdr:from>
    <xdr:to>
      <xdr:col>2</xdr:col>
      <xdr:colOff>1524000</xdr:colOff>
      <xdr:row>54</xdr:row>
      <xdr:rowOff>165735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582AA39E-10CD-CECF-A714-4E3500DE7BC4}"/>
            </a:ext>
          </a:extLst>
        </xdr:cNvPr>
        <xdr:cNvSpPr txBox="1">
          <a:spLocks noChangeArrowheads="1"/>
        </xdr:cNvSpPr>
      </xdr:nvSpPr>
      <xdr:spPr bwMode="auto">
        <a:xfrm>
          <a:off x="0" y="9401175"/>
          <a:ext cx="2295525" cy="15754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Напомена :</a:t>
          </a:r>
        </a:p>
        <a:p>
          <a:pPr algn="l" rtl="0">
            <a:lnSpc>
              <a:spcPts val="5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Шифрите на пакетите да ги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превзмете од </a:t>
          </a:r>
          <a:r>
            <a:rPr lang="en-US" sz="1000" b="1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от Цени на спец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 а  програмот сам ќе го превземе називот- описот на пакетот и неговата референтна цена 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от.  Ова правете го со функциите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Copy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Цени на спец и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Paste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во соодветната колона 2  од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- план  образецот ПЛ 2 СС.</a:t>
          </a:r>
        </a:p>
        <a:p>
          <a:pPr algn="l" rtl="0">
            <a:lnSpc>
              <a:spcPts val="8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Забелешка: планот за специјалистички услуги треба да се пополнува посебно за секоја дејност.</a:t>
          </a:r>
          <a:endParaRPr lang="mk-MK" sz="1050" b="0" i="0" u="none" strike="noStrike" baseline="0%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</xdr:col>
      <xdr:colOff>1581150</xdr:colOff>
      <xdr:row>48</xdr:row>
      <xdr:rowOff>38100</xdr:rowOff>
    </xdr:from>
    <xdr:to>
      <xdr:col>9</xdr:col>
      <xdr:colOff>598177</xdr:colOff>
      <xdr:row>55</xdr:row>
      <xdr:rowOff>7620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34FF716F-3AAF-3EDA-8D3A-37D963BB53AA}"/>
            </a:ext>
          </a:extLst>
        </xdr:cNvPr>
        <xdr:cNvSpPr txBox="1">
          <a:spLocks noChangeArrowheads="1"/>
        </xdr:cNvSpPr>
      </xdr:nvSpPr>
      <xdr:spPr bwMode="auto">
        <a:xfrm>
          <a:off x="2352675" y="9391650"/>
          <a:ext cx="4084327" cy="16268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. Ако податокот го избришете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(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големата типка за проред ) тогаш ќе се јави грешка во колоните 9 и  10.  </a:t>
          </a:r>
        </a:p>
        <a:p>
          <a:pPr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lnSpc>
              <a:spcPts val="7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+mn-lt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A10" zoomScaleNormal="100" workbookViewId="0">
      <selection activeCell="T41" sqref="T41"/>
    </sheetView>
  </sheetViews>
  <sheetFormatPr defaultRowHeight="15.75" x14ac:dyDescent="0.25"/>
  <cols>
    <col min="1" max="1" width="4.42578125" style="67" customWidth="1"/>
    <col min="2" max="2" width="7.140625" style="39" customWidth="1"/>
    <col min="3" max="3" width="36" style="7" customWidth="1"/>
    <col min="4" max="4" width="9.7109375" style="9" customWidth="1"/>
    <col min="5" max="5" width="5.7109375" style="9" customWidth="1"/>
    <col min="6" max="8" width="5.7109375" style="4" customWidth="1"/>
    <col min="9" max="9" width="7.42578125" style="4" customWidth="1"/>
    <col min="10" max="10" width="9.5703125" style="4" customWidth="1"/>
    <col min="11" max="11" width="4.28515625" style="4" hidden="1" customWidth="1"/>
    <col min="12" max="12" width="4" style="4" hidden="1" customWidth="1"/>
    <col min="13" max="13" width="0.140625" style="4" hidden="1" customWidth="1"/>
    <col min="14" max="14" width="1.140625" style="4" customWidth="1"/>
    <col min="15" max="16384" width="9.140625" style="4"/>
  </cols>
  <sheetData>
    <row r="1" spans="1:16" ht="19.5" customHeight="1" thickBot="1" x14ac:dyDescent="0.3">
      <c r="A1" s="194" t="s">
        <v>5</v>
      </c>
      <c r="B1" s="195"/>
      <c r="C1" s="195"/>
      <c r="D1" s="196"/>
      <c r="E1" s="1"/>
      <c r="F1" s="2"/>
      <c r="I1" s="197" t="s">
        <v>70</v>
      </c>
      <c r="J1" s="198"/>
      <c r="K1" s="3"/>
    </row>
    <row r="2" spans="1:16" x14ac:dyDescent="0.25">
      <c r="A2" s="111" t="s">
        <v>263</v>
      </c>
      <c r="B2" s="107"/>
      <c r="C2" s="108"/>
      <c r="D2" s="108"/>
      <c r="E2" s="108"/>
      <c r="F2" s="108"/>
      <c r="G2" s="108"/>
      <c r="H2" s="108"/>
      <c r="I2" s="109"/>
      <c r="J2" s="110"/>
      <c r="K2" s="8"/>
      <c r="P2" s="4" t="s">
        <v>1</v>
      </c>
    </row>
    <row r="3" spans="1:16" s="12" customFormat="1" ht="13.5" customHeight="1" x14ac:dyDescent="0.25">
      <c r="A3" s="199" t="s">
        <v>69</v>
      </c>
      <c r="B3" s="200"/>
      <c r="C3" s="200"/>
      <c r="D3" s="200"/>
      <c r="E3" s="200"/>
      <c r="F3" s="200"/>
      <c r="G3" s="200"/>
      <c r="H3" s="200"/>
      <c r="I3" s="200"/>
      <c r="J3" s="200"/>
      <c r="K3" s="11"/>
      <c r="P3" s="41"/>
    </row>
    <row r="4" spans="1:16" s="12" customFormat="1" ht="16.5" customHeight="1" x14ac:dyDescent="0.25">
      <c r="A4" s="13" t="s">
        <v>1</v>
      </c>
      <c r="B4" s="14" t="s">
        <v>1</v>
      </c>
      <c r="C4" s="186" t="s">
        <v>14</v>
      </c>
      <c r="D4" s="186"/>
      <c r="E4" s="186"/>
      <c r="F4" s="186"/>
      <c r="G4" s="187"/>
      <c r="H4" s="188" t="s">
        <v>0</v>
      </c>
      <c r="I4" s="189"/>
      <c r="J4" s="10"/>
      <c r="K4" s="15"/>
    </row>
    <row r="5" spans="1:16" s="18" customFormat="1" ht="11.25" customHeight="1" x14ac:dyDescent="0.2">
      <c r="A5" s="190" t="s">
        <v>313</v>
      </c>
      <c r="B5" s="190"/>
      <c r="C5" s="190"/>
      <c r="D5" s="190"/>
      <c r="E5" s="190"/>
      <c r="F5" s="190"/>
      <c r="G5" s="190"/>
      <c r="H5" s="190"/>
      <c r="I5" s="190"/>
      <c r="J5" s="191"/>
      <c r="K5" s="40"/>
    </row>
    <row r="6" spans="1:16" s="18" customFormat="1" ht="12" thickBot="1" x14ac:dyDescent="0.25">
      <c r="A6" s="192"/>
      <c r="B6" s="192"/>
      <c r="C6" s="192"/>
      <c r="D6" s="192"/>
      <c r="E6" s="192"/>
      <c r="F6" s="192"/>
      <c r="G6" s="192"/>
      <c r="H6" s="192"/>
      <c r="I6" s="192"/>
      <c r="J6" s="193"/>
      <c r="K6" s="40"/>
    </row>
    <row r="7" spans="1:16" s="55" customFormat="1" ht="19.899999999999999" customHeight="1" thickBot="1" x14ac:dyDescent="0.25">
      <c r="A7" s="202" t="s">
        <v>6</v>
      </c>
      <c r="B7" s="208" t="s">
        <v>11</v>
      </c>
      <c r="C7" s="210" t="s">
        <v>264</v>
      </c>
      <c r="D7" s="212" t="s">
        <v>7</v>
      </c>
      <c r="E7" s="214" t="s">
        <v>10</v>
      </c>
      <c r="F7" s="215"/>
      <c r="G7" s="215"/>
      <c r="H7" s="215"/>
      <c r="I7" s="216"/>
      <c r="J7" s="202" t="s">
        <v>8</v>
      </c>
      <c r="K7" s="54"/>
    </row>
    <row r="8" spans="1:16" s="57" customFormat="1" ht="33.75" customHeight="1" thickBot="1" x14ac:dyDescent="0.25">
      <c r="A8" s="207"/>
      <c r="B8" s="209"/>
      <c r="C8" s="211"/>
      <c r="D8" s="213"/>
      <c r="E8" s="76" t="s">
        <v>106</v>
      </c>
      <c r="F8" s="77" t="s">
        <v>107</v>
      </c>
      <c r="G8" s="77" t="s">
        <v>108</v>
      </c>
      <c r="H8" s="78" t="s">
        <v>109</v>
      </c>
      <c r="I8" s="79" t="s">
        <v>9</v>
      </c>
      <c r="J8" s="203"/>
      <c r="K8" s="56"/>
    </row>
    <row r="9" spans="1:16" s="88" customFormat="1" ht="13.5" thickBot="1" x14ac:dyDescent="0.25">
      <c r="A9" s="81">
        <v>1</v>
      </c>
      <c r="B9" s="82">
        <v>2</v>
      </c>
      <c r="C9" s="83">
        <v>3</v>
      </c>
      <c r="D9" s="84">
        <v>4</v>
      </c>
      <c r="E9" s="84">
        <v>5</v>
      </c>
      <c r="F9" s="83">
        <v>6</v>
      </c>
      <c r="G9" s="83">
        <v>7</v>
      </c>
      <c r="H9" s="85">
        <v>8</v>
      </c>
      <c r="I9" s="86" t="s">
        <v>2</v>
      </c>
      <c r="J9" s="80" t="s">
        <v>3</v>
      </c>
      <c r="K9" s="87"/>
    </row>
    <row r="10" spans="1:16" s="6" customFormat="1" x14ac:dyDescent="0.25">
      <c r="A10" s="58">
        <v>1</v>
      </c>
      <c r="B10" s="43"/>
      <c r="C10" s="50" t="str">
        <f>IF(L10&gt;2, VLOOKUP(B10,ceni!$B$7:$D$203,2,FALSE),"")</f>
        <v/>
      </c>
      <c r="D10" s="51" t="str">
        <f>IF(L10&gt;0,VLOOKUP(B10,ceni!$B$7:$D$203,3,FALSE),"")</f>
        <v/>
      </c>
      <c r="E10" s="52"/>
      <c r="F10" s="52"/>
      <c r="G10" s="52"/>
      <c r="H10" s="53"/>
      <c r="I10" s="72">
        <f>E10+F10+G10+H10</f>
        <v>0</v>
      </c>
      <c r="J10" s="73">
        <f t="shared" ref="J10:J44" si="0">IF(L10&gt;= 2,I10*D10,0)</f>
        <v>0</v>
      </c>
      <c r="K10" s="17"/>
      <c r="L10" s="6">
        <f>LEN(B10)</f>
        <v>0</v>
      </c>
    </row>
    <row r="11" spans="1:16" s="6" customFormat="1" x14ac:dyDescent="0.25">
      <c r="A11" s="59">
        <v>2</v>
      </c>
      <c r="B11" s="43"/>
      <c r="C11" s="50" t="str">
        <f>IF(L11&gt;2, VLOOKUP(B11,ceni!$B$7:$D$203,2,FALSE),"")</f>
        <v/>
      </c>
      <c r="D11" s="51" t="str">
        <f>IF(L11&gt;0,VLOOKUP(B11,ceni!$B$7:$D$203,3,FALSE),"")</f>
        <v/>
      </c>
      <c r="E11" s="52"/>
      <c r="F11" s="52"/>
      <c r="G11" s="52"/>
      <c r="H11" s="53"/>
      <c r="I11" s="74">
        <f>E11+F11+G11+H11</f>
        <v>0</v>
      </c>
      <c r="J11" s="75">
        <f t="shared" si="0"/>
        <v>0</v>
      </c>
      <c r="K11" s="17"/>
      <c r="L11" s="6">
        <f>LEN(B11)</f>
        <v>0</v>
      </c>
    </row>
    <row r="12" spans="1:16" s="6" customFormat="1" x14ac:dyDescent="0.25">
      <c r="A12" s="59">
        <v>3</v>
      </c>
      <c r="B12" s="43"/>
      <c r="C12" s="50" t="str">
        <f>IF(L12&gt;2, VLOOKUP(B12,ceni!$B$7:$D$203,2,FALSE),"")</f>
        <v/>
      </c>
      <c r="D12" s="51" t="str">
        <f>IF(L12&gt;0,VLOOKUP(B12,ceni!$B$7:$D$203,3,FALSE),"")</f>
        <v/>
      </c>
      <c r="E12" s="52"/>
      <c r="F12" s="52"/>
      <c r="G12" s="52"/>
      <c r="H12" s="53"/>
      <c r="I12" s="74">
        <f t="shared" ref="I12:I44" si="1">E12+F12+G12+H12</f>
        <v>0</v>
      </c>
      <c r="J12" s="75">
        <f t="shared" si="0"/>
        <v>0</v>
      </c>
      <c r="K12" s="17"/>
      <c r="L12" s="6">
        <f t="shared" ref="L12:L44" si="2">LEN(B12)</f>
        <v>0</v>
      </c>
    </row>
    <row r="13" spans="1:16" s="6" customFormat="1" x14ac:dyDescent="0.25">
      <c r="A13" s="59">
        <v>4</v>
      </c>
      <c r="B13" s="43"/>
      <c r="C13" s="50" t="str">
        <f>IF(L13&gt;2, VLOOKUP(B13,ceni!$B$7:$D$203,2,FALSE),"")</f>
        <v/>
      </c>
      <c r="D13" s="51" t="str">
        <f>IF(L13&gt;0,VLOOKUP(B13,ceni!$B$7:$D$203,3,FALSE),"")</f>
        <v/>
      </c>
      <c r="E13" s="52"/>
      <c r="F13" s="52"/>
      <c r="G13" s="52"/>
      <c r="H13" s="53"/>
      <c r="I13" s="74">
        <f t="shared" si="1"/>
        <v>0</v>
      </c>
      <c r="J13" s="75">
        <f t="shared" si="0"/>
        <v>0</v>
      </c>
      <c r="K13" s="17"/>
      <c r="L13" s="6">
        <f t="shared" si="2"/>
        <v>0</v>
      </c>
    </row>
    <row r="14" spans="1:16" s="6" customFormat="1" x14ac:dyDescent="0.25">
      <c r="A14" s="59">
        <v>5</v>
      </c>
      <c r="B14" s="43"/>
      <c r="C14" s="50" t="str">
        <f>IF(L14&gt;2, VLOOKUP(B14,ceni!$B$7:$D$203,2,FALSE),"")</f>
        <v/>
      </c>
      <c r="D14" s="51" t="str">
        <f>IF(L14&gt;0,VLOOKUP(B14,ceni!$B$7:$D$203,3,FALSE),"")</f>
        <v/>
      </c>
      <c r="E14" s="52"/>
      <c r="F14" s="52"/>
      <c r="G14" s="52"/>
      <c r="H14" s="53"/>
      <c r="I14" s="74">
        <f t="shared" si="1"/>
        <v>0</v>
      </c>
      <c r="J14" s="75">
        <f t="shared" si="0"/>
        <v>0</v>
      </c>
      <c r="K14" s="17"/>
      <c r="L14" s="6">
        <f t="shared" si="2"/>
        <v>0</v>
      </c>
    </row>
    <row r="15" spans="1:16" s="6" customFormat="1" x14ac:dyDescent="0.25">
      <c r="A15" s="59">
        <v>6</v>
      </c>
      <c r="B15" s="43"/>
      <c r="C15" s="50" t="str">
        <f>IF(L15&gt;2, VLOOKUP(B15,ceni!$B$7:$D$203,2,FALSE),"")</f>
        <v/>
      </c>
      <c r="D15" s="51" t="str">
        <f>IF(L15&gt;0,VLOOKUP(B15,ceni!$B$7:$D$203,3,FALSE),"")</f>
        <v/>
      </c>
      <c r="E15" s="52"/>
      <c r="F15" s="52"/>
      <c r="G15" s="52"/>
      <c r="H15" s="53"/>
      <c r="I15" s="74">
        <f t="shared" si="1"/>
        <v>0</v>
      </c>
      <c r="J15" s="75">
        <f t="shared" si="0"/>
        <v>0</v>
      </c>
      <c r="K15" s="17"/>
      <c r="L15" s="6">
        <f t="shared" si="2"/>
        <v>0</v>
      </c>
    </row>
    <row r="16" spans="1:16" s="6" customFormat="1" x14ac:dyDescent="0.25">
      <c r="A16" s="59">
        <v>7</v>
      </c>
      <c r="B16" s="43"/>
      <c r="C16" s="50" t="str">
        <f>IF(L16&gt;2, VLOOKUP(B16,ceni!$B$7:$D$203,2,FALSE),"")</f>
        <v/>
      </c>
      <c r="D16" s="51" t="str">
        <f>IF(L16&gt;0,VLOOKUP(B16,ceni!$B$7:$D$203,3,FALSE),"")</f>
        <v/>
      </c>
      <c r="E16" s="44"/>
      <c r="F16" s="44"/>
      <c r="G16" s="44"/>
      <c r="H16" s="45"/>
      <c r="I16" s="74">
        <f t="shared" si="1"/>
        <v>0</v>
      </c>
      <c r="J16" s="75">
        <f t="shared" si="0"/>
        <v>0</v>
      </c>
      <c r="K16" s="17"/>
      <c r="L16" s="6">
        <f t="shared" si="2"/>
        <v>0</v>
      </c>
    </row>
    <row r="17" spans="1:12" s="6" customFormat="1" x14ac:dyDescent="0.25">
      <c r="A17" s="59">
        <v>8</v>
      </c>
      <c r="B17" s="43"/>
      <c r="C17" s="50" t="str">
        <f>IF(L17&gt;2, VLOOKUP(B17,ceni!$B$7:$D$203,2,FALSE),"")</f>
        <v/>
      </c>
      <c r="D17" s="51" t="str">
        <f>IF(L17&gt;0,VLOOKUP(B17,ceni!$B$7:$D$203,3,FALSE),"")</f>
        <v/>
      </c>
      <c r="E17" s="44"/>
      <c r="F17" s="44"/>
      <c r="G17" s="44"/>
      <c r="H17" s="45"/>
      <c r="I17" s="74">
        <f t="shared" si="1"/>
        <v>0</v>
      </c>
      <c r="J17" s="75">
        <f t="shared" si="0"/>
        <v>0</v>
      </c>
      <c r="K17" s="17"/>
      <c r="L17" s="6">
        <f t="shared" si="2"/>
        <v>0</v>
      </c>
    </row>
    <row r="18" spans="1:12" s="6" customFormat="1" x14ac:dyDescent="0.25">
      <c r="A18" s="59">
        <v>9</v>
      </c>
      <c r="B18" s="43"/>
      <c r="C18" s="50" t="str">
        <f>IF(L18&gt;2, VLOOKUP(B18,ceni!$B$7:$D$203,2,FALSE),"")</f>
        <v/>
      </c>
      <c r="D18" s="51" t="str">
        <f>IF(L18&gt;0,VLOOKUP(B18,ceni!$B$7:$D$203,3,FALSE),"")</f>
        <v/>
      </c>
      <c r="E18" s="44"/>
      <c r="F18" s="44"/>
      <c r="G18" s="44"/>
      <c r="H18" s="45"/>
      <c r="I18" s="74">
        <f t="shared" si="1"/>
        <v>0</v>
      </c>
      <c r="J18" s="75">
        <f t="shared" si="0"/>
        <v>0</v>
      </c>
      <c r="K18" s="17"/>
      <c r="L18" s="6">
        <f t="shared" si="2"/>
        <v>0</v>
      </c>
    </row>
    <row r="19" spans="1:12" s="6" customFormat="1" x14ac:dyDescent="0.25">
      <c r="A19" s="59">
        <v>10</v>
      </c>
      <c r="B19" s="43"/>
      <c r="C19" s="50" t="str">
        <f>IF(L19&gt;2, VLOOKUP(B19,ceni!$B$7:$D$203,2,FALSE),"")</f>
        <v/>
      </c>
      <c r="D19" s="51" t="str">
        <f>IF(L19&gt;0,VLOOKUP(B19,ceni!$B$7:$D$203,3,FALSE),"")</f>
        <v/>
      </c>
      <c r="E19" s="44"/>
      <c r="F19" s="44"/>
      <c r="G19" s="44"/>
      <c r="H19" s="45"/>
      <c r="I19" s="74">
        <f t="shared" si="1"/>
        <v>0</v>
      </c>
      <c r="J19" s="75">
        <f>IF(L19&gt;= 2,I19*D19,0)</f>
        <v>0</v>
      </c>
      <c r="K19" s="17"/>
      <c r="L19" s="6">
        <f t="shared" si="2"/>
        <v>0</v>
      </c>
    </row>
    <row r="20" spans="1:12" s="6" customFormat="1" x14ac:dyDescent="0.25">
      <c r="A20" s="59">
        <v>11</v>
      </c>
      <c r="B20" s="43"/>
      <c r="C20" s="50" t="str">
        <f>IF(L20&gt;2, VLOOKUP(B20,ceni!$B$7:$D$203,2,FALSE),"")</f>
        <v/>
      </c>
      <c r="D20" s="51" t="str">
        <f>IF(L20&gt;0,VLOOKUP(B20,ceni!$B$7:$D$203,3,FALSE),"")</f>
        <v/>
      </c>
      <c r="E20" s="44"/>
      <c r="F20" s="44"/>
      <c r="G20" s="44"/>
      <c r="H20" s="45"/>
      <c r="I20" s="74">
        <f t="shared" si="1"/>
        <v>0</v>
      </c>
      <c r="J20" s="75">
        <f t="shared" si="0"/>
        <v>0</v>
      </c>
      <c r="K20" s="17"/>
      <c r="L20" s="6">
        <f t="shared" si="2"/>
        <v>0</v>
      </c>
    </row>
    <row r="21" spans="1:12" s="6" customFormat="1" x14ac:dyDescent="0.25">
      <c r="A21" s="59">
        <v>12</v>
      </c>
      <c r="B21" s="43"/>
      <c r="C21" s="50" t="str">
        <f>IF(L21&gt;2, VLOOKUP(B21,ceni!$B$7:$D$203,2,FALSE),"")</f>
        <v/>
      </c>
      <c r="D21" s="51" t="str">
        <f>IF(L21&gt;0,VLOOKUP(B21,ceni!$B$7:$D$203,3,FALSE),"")</f>
        <v/>
      </c>
      <c r="E21" s="44"/>
      <c r="F21" s="44"/>
      <c r="G21" s="44"/>
      <c r="H21" s="45"/>
      <c r="I21" s="74">
        <f t="shared" si="1"/>
        <v>0</v>
      </c>
      <c r="J21" s="75">
        <f t="shared" si="0"/>
        <v>0</v>
      </c>
      <c r="K21" s="17"/>
      <c r="L21" s="6">
        <f t="shared" si="2"/>
        <v>0</v>
      </c>
    </row>
    <row r="22" spans="1:12" s="6" customFormat="1" x14ac:dyDescent="0.25">
      <c r="A22" s="59">
        <v>13</v>
      </c>
      <c r="B22" s="43"/>
      <c r="C22" s="50" t="str">
        <f>IF(L22&gt;2, VLOOKUP(B22,ceni!$B$7:$D$203,2,FALSE),"")</f>
        <v/>
      </c>
      <c r="D22" s="51" t="str">
        <f>IF(L22&gt;0,VLOOKUP(B22,ceni!$B$7:$D$203,3,FALSE),"")</f>
        <v/>
      </c>
      <c r="E22" s="44"/>
      <c r="F22" s="44"/>
      <c r="G22" s="44"/>
      <c r="H22" s="45"/>
      <c r="I22" s="74">
        <f t="shared" si="1"/>
        <v>0</v>
      </c>
      <c r="J22" s="75">
        <f t="shared" si="0"/>
        <v>0</v>
      </c>
      <c r="K22" s="17"/>
      <c r="L22" s="6">
        <f t="shared" si="2"/>
        <v>0</v>
      </c>
    </row>
    <row r="23" spans="1:12" s="6" customFormat="1" x14ac:dyDescent="0.25">
      <c r="A23" s="59">
        <v>14</v>
      </c>
      <c r="B23" s="43"/>
      <c r="C23" s="50" t="str">
        <f>IF(L23&gt;2, VLOOKUP(B23,ceni!$B$7:$D$203,2,FALSE),"")</f>
        <v/>
      </c>
      <c r="D23" s="51" t="str">
        <f>IF(L23&gt;0,VLOOKUP(B23,ceni!$B$7:$D$203,3,FALSE),"")</f>
        <v/>
      </c>
      <c r="E23" s="44"/>
      <c r="F23" s="44"/>
      <c r="G23" s="44"/>
      <c r="H23" s="45"/>
      <c r="I23" s="74">
        <f t="shared" si="1"/>
        <v>0</v>
      </c>
      <c r="J23" s="75">
        <f t="shared" si="0"/>
        <v>0</v>
      </c>
      <c r="K23" s="17"/>
      <c r="L23" s="6">
        <f t="shared" si="2"/>
        <v>0</v>
      </c>
    </row>
    <row r="24" spans="1:12" s="6" customFormat="1" x14ac:dyDescent="0.25">
      <c r="A24" s="59">
        <v>15</v>
      </c>
      <c r="B24" s="43"/>
      <c r="C24" s="50" t="str">
        <f>IF(L24&gt;2, VLOOKUP(B24,ceni!$B$7:$D$203,2,FALSE),"")</f>
        <v/>
      </c>
      <c r="D24" s="51" t="str">
        <f>IF(L24&gt;0,VLOOKUP(B24,ceni!$B$7:$D$203,3,FALSE),"")</f>
        <v/>
      </c>
      <c r="E24" s="44"/>
      <c r="F24" s="44"/>
      <c r="G24" s="44"/>
      <c r="H24" s="45"/>
      <c r="I24" s="74">
        <f t="shared" si="1"/>
        <v>0</v>
      </c>
      <c r="J24" s="75">
        <f t="shared" si="0"/>
        <v>0</v>
      </c>
      <c r="K24" s="17"/>
      <c r="L24" s="6">
        <f t="shared" si="2"/>
        <v>0</v>
      </c>
    </row>
    <row r="25" spans="1:12" s="6" customFormat="1" x14ac:dyDescent="0.25">
      <c r="A25" s="59">
        <v>16</v>
      </c>
      <c r="B25" s="43"/>
      <c r="C25" s="50" t="str">
        <f>IF(L25&gt;2, VLOOKUP(B25,ceni!$B$7:$D$203,2,FALSE),"")</f>
        <v/>
      </c>
      <c r="D25" s="51" t="str">
        <f>IF(L25&gt;0,VLOOKUP(B25,ceni!$B$7:$D$203,3,FALSE),"")</f>
        <v/>
      </c>
      <c r="E25" s="44"/>
      <c r="F25" s="44"/>
      <c r="G25" s="44"/>
      <c r="H25" s="45"/>
      <c r="I25" s="74">
        <f t="shared" si="1"/>
        <v>0</v>
      </c>
      <c r="J25" s="75">
        <f t="shared" si="0"/>
        <v>0</v>
      </c>
      <c r="K25" s="17"/>
      <c r="L25" s="6">
        <f t="shared" si="2"/>
        <v>0</v>
      </c>
    </row>
    <row r="26" spans="1:12" s="6" customFormat="1" x14ac:dyDescent="0.25">
      <c r="A26" s="59">
        <v>17</v>
      </c>
      <c r="B26" s="43"/>
      <c r="C26" s="50" t="str">
        <f>IF(L26&gt;2, VLOOKUP(B26,ceni!$B$7:$D$203,2,FALSE),"")</f>
        <v/>
      </c>
      <c r="D26" s="51" t="str">
        <f>IF(L26&gt;0,VLOOKUP(B26,ceni!$B$7:$D$203,3,FALSE),"")</f>
        <v/>
      </c>
      <c r="E26" s="44"/>
      <c r="F26" s="44"/>
      <c r="G26" s="44"/>
      <c r="H26" s="45"/>
      <c r="I26" s="74">
        <f t="shared" si="1"/>
        <v>0</v>
      </c>
      <c r="J26" s="75">
        <f t="shared" si="0"/>
        <v>0</v>
      </c>
      <c r="K26" s="17"/>
      <c r="L26" s="6">
        <f t="shared" si="2"/>
        <v>0</v>
      </c>
    </row>
    <row r="27" spans="1:12" s="6" customFormat="1" x14ac:dyDescent="0.25">
      <c r="A27" s="59">
        <v>18</v>
      </c>
      <c r="B27" s="43"/>
      <c r="C27" s="50" t="str">
        <f>IF(L27&gt;2, VLOOKUP(B27,ceni!$B$7:$D$203,2,FALSE),"")</f>
        <v/>
      </c>
      <c r="D27" s="51" t="str">
        <f>IF(L27&gt;0,VLOOKUP(B27,ceni!$B$7:$D$203,3,FALSE),"")</f>
        <v/>
      </c>
      <c r="E27" s="44"/>
      <c r="F27" s="44"/>
      <c r="G27" s="44"/>
      <c r="H27" s="45"/>
      <c r="I27" s="74">
        <f t="shared" si="1"/>
        <v>0</v>
      </c>
      <c r="J27" s="75">
        <f t="shared" si="0"/>
        <v>0</v>
      </c>
      <c r="K27" s="17"/>
      <c r="L27" s="6">
        <f t="shared" si="2"/>
        <v>0</v>
      </c>
    </row>
    <row r="28" spans="1:12" s="6" customFormat="1" x14ac:dyDescent="0.25">
      <c r="A28" s="59">
        <v>19</v>
      </c>
      <c r="B28" s="43"/>
      <c r="C28" s="50" t="str">
        <f>IF(L28&gt;2, VLOOKUP(B28,ceni!$B$7:$D$203,2,FALSE),"")</f>
        <v/>
      </c>
      <c r="D28" s="51" t="str">
        <f>IF(L28&gt;0,VLOOKUP(B28,ceni!$B$7:$D$203,3,FALSE),"")</f>
        <v/>
      </c>
      <c r="E28" s="44"/>
      <c r="F28" s="44"/>
      <c r="G28" s="44"/>
      <c r="H28" s="45"/>
      <c r="I28" s="74">
        <f t="shared" si="1"/>
        <v>0</v>
      </c>
      <c r="J28" s="75">
        <f t="shared" si="0"/>
        <v>0</v>
      </c>
      <c r="K28" s="17"/>
      <c r="L28" s="6">
        <f t="shared" si="2"/>
        <v>0</v>
      </c>
    </row>
    <row r="29" spans="1:12" s="6" customFormat="1" x14ac:dyDescent="0.25">
      <c r="A29" s="59">
        <v>20</v>
      </c>
      <c r="B29" s="43"/>
      <c r="C29" s="50" t="str">
        <f>IF(L29&gt;2, VLOOKUP(B29,ceni!$B$7:$D$203,2,FALSE),"")</f>
        <v/>
      </c>
      <c r="D29" s="51" t="str">
        <f>IF(L29&gt;0,VLOOKUP(B29,ceni!$B$7:$D$203,3,FALSE),"")</f>
        <v/>
      </c>
      <c r="E29" s="44"/>
      <c r="F29" s="44"/>
      <c r="G29" s="44"/>
      <c r="H29" s="45"/>
      <c r="I29" s="74">
        <f t="shared" si="1"/>
        <v>0</v>
      </c>
      <c r="J29" s="75">
        <f t="shared" si="0"/>
        <v>0</v>
      </c>
      <c r="K29" s="17"/>
      <c r="L29" s="6">
        <f t="shared" si="2"/>
        <v>0</v>
      </c>
    </row>
    <row r="30" spans="1:12" s="6" customFormat="1" x14ac:dyDescent="0.25">
      <c r="A30" s="59">
        <v>21</v>
      </c>
      <c r="B30" s="43"/>
      <c r="C30" s="50" t="str">
        <f>IF(L30&gt;2, VLOOKUP(B30,ceni!$B$7:$D$203,2,FALSE),"")</f>
        <v/>
      </c>
      <c r="D30" s="51" t="str">
        <f>IF(L30&gt;0,VLOOKUP(B30,ceni!$B$7:$D$203,3,FALSE),"")</f>
        <v/>
      </c>
      <c r="E30" s="44"/>
      <c r="F30" s="44"/>
      <c r="G30" s="44"/>
      <c r="H30" s="45"/>
      <c r="I30" s="74">
        <f t="shared" si="1"/>
        <v>0</v>
      </c>
      <c r="J30" s="75">
        <f t="shared" si="0"/>
        <v>0</v>
      </c>
      <c r="K30" s="17"/>
      <c r="L30" s="6">
        <f t="shared" si="2"/>
        <v>0</v>
      </c>
    </row>
    <row r="31" spans="1:12" s="6" customFormat="1" x14ac:dyDescent="0.25">
      <c r="A31" s="59">
        <v>22</v>
      </c>
      <c r="B31" s="43"/>
      <c r="C31" s="50" t="str">
        <f>IF(L31&gt;2, VLOOKUP(B31,ceni!$B$7:$D$203,2,FALSE),"")</f>
        <v/>
      </c>
      <c r="D31" s="51" t="str">
        <f>IF(L31&gt;0,VLOOKUP(B31,ceni!$B$7:$D$203,3,FALSE),"")</f>
        <v/>
      </c>
      <c r="E31" s="44"/>
      <c r="F31" s="44"/>
      <c r="G31" s="44"/>
      <c r="H31" s="45"/>
      <c r="I31" s="74">
        <f t="shared" si="1"/>
        <v>0</v>
      </c>
      <c r="J31" s="75">
        <f t="shared" si="0"/>
        <v>0</v>
      </c>
      <c r="K31" s="17"/>
      <c r="L31" s="6">
        <f t="shared" si="2"/>
        <v>0</v>
      </c>
    </row>
    <row r="32" spans="1:12" s="6" customFormat="1" x14ac:dyDescent="0.25">
      <c r="A32" s="59">
        <v>23</v>
      </c>
      <c r="B32" s="43"/>
      <c r="C32" s="50" t="str">
        <f>IF(L32&gt;2, VLOOKUP(B32,ceni!$B$7:$D$203,2,FALSE),"")</f>
        <v/>
      </c>
      <c r="D32" s="51" t="str">
        <f>IF(L32&gt;0,VLOOKUP(B32,ceni!$B$7:$D$203,3,FALSE),"")</f>
        <v/>
      </c>
      <c r="E32" s="44"/>
      <c r="F32" s="44"/>
      <c r="G32" s="44"/>
      <c r="H32" s="45"/>
      <c r="I32" s="74">
        <f t="shared" si="1"/>
        <v>0</v>
      </c>
      <c r="J32" s="75">
        <f t="shared" si="0"/>
        <v>0</v>
      </c>
      <c r="K32" s="17"/>
      <c r="L32" s="6">
        <f t="shared" si="2"/>
        <v>0</v>
      </c>
    </row>
    <row r="33" spans="1:12" s="6" customFormat="1" x14ac:dyDescent="0.25">
      <c r="A33" s="59">
        <v>24</v>
      </c>
      <c r="B33" s="43"/>
      <c r="C33" s="50" t="str">
        <f>IF(L33&gt;2, VLOOKUP(B33,ceni!$B$7:$D$203,2,FALSE),"")</f>
        <v/>
      </c>
      <c r="D33" s="51" t="str">
        <f>IF(L33&gt;0,VLOOKUP(B33,ceni!$B$7:$D$203,3,FALSE),"")</f>
        <v/>
      </c>
      <c r="E33" s="44"/>
      <c r="F33" s="44"/>
      <c r="G33" s="44"/>
      <c r="H33" s="45"/>
      <c r="I33" s="74">
        <f t="shared" si="1"/>
        <v>0</v>
      </c>
      <c r="J33" s="75">
        <f t="shared" si="0"/>
        <v>0</v>
      </c>
      <c r="K33" s="17"/>
      <c r="L33" s="6">
        <f t="shared" si="2"/>
        <v>0</v>
      </c>
    </row>
    <row r="34" spans="1:12" s="6" customFormat="1" x14ac:dyDescent="0.25">
      <c r="A34" s="59">
        <v>25</v>
      </c>
      <c r="B34" s="43"/>
      <c r="C34" s="50" t="str">
        <f>IF(L34&gt;2, VLOOKUP(B34,ceni!$B$7:$D$203,2,FALSE),"")</f>
        <v/>
      </c>
      <c r="D34" s="51" t="str">
        <f>IF(L34&gt;0,VLOOKUP(B34,ceni!$B$7:$D$203,3,FALSE),"")</f>
        <v/>
      </c>
      <c r="E34" s="44"/>
      <c r="F34" s="44"/>
      <c r="G34" s="44"/>
      <c r="H34" s="45"/>
      <c r="I34" s="74">
        <f t="shared" si="1"/>
        <v>0</v>
      </c>
      <c r="J34" s="75">
        <f t="shared" si="0"/>
        <v>0</v>
      </c>
      <c r="K34" s="17"/>
      <c r="L34" s="6">
        <f t="shared" si="2"/>
        <v>0</v>
      </c>
    </row>
    <row r="35" spans="1:12" s="6" customFormat="1" x14ac:dyDescent="0.25">
      <c r="A35" s="59">
        <v>26</v>
      </c>
      <c r="B35" s="43"/>
      <c r="C35" s="50" t="str">
        <f>IF(L35&gt;2, VLOOKUP(B35,ceni!$B$7:$D$203,2,FALSE),"")</f>
        <v/>
      </c>
      <c r="D35" s="51" t="str">
        <f>IF(L35&gt;0,VLOOKUP(B35,ceni!$B$7:$D$203,3,FALSE),"")</f>
        <v/>
      </c>
      <c r="E35" s="44"/>
      <c r="F35" s="44"/>
      <c r="G35" s="44"/>
      <c r="H35" s="45"/>
      <c r="I35" s="74">
        <f t="shared" si="1"/>
        <v>0</v>
      </c>
      <c r="J35" s="75">
        <f t="shared" si="0"/>
        <v>0</v>
      </c>
      <c r="K35" s="17"/>
      <c r="L35" s="6">
        <f t="shared" si="2"/>
        <v>0</v>
      </c>
    </row>
    <row r="36" spans="1:12" s="6" customFormat="1" x14ac:dyDescent="0.25">
      <c r="A36" s="59">
        <v>27</v>
      </c>
      <c r="B36" s="43"/>
      <c r="C36" s="50" t="str">
        <f>IF(L36&gt;2, VLOOKUP(B36,ceni!$B$7:$D$203,2,FALSE),"")</f>
        <v/>
      </c>
      <c r="D36" s="51" t="str">
        <f>IF(L36&gt;0,VLOOKUP(B36,ceni!$B$7:$D$203,3,FALSE),"")</f>
        <v/>
      </c>
      <c r="E36" s="44"/>
      <c r="F36" s="44"/>
      <c r="G36" s="44"/>
      <c r="H36" s="45"/>
      <c r="I36" s="74">
        <f t="shared" si="1"/>
        <v>0</v>
      </c>
      <c r="J36" s="75">
        <f t="shared" si="0"/>
        <v>0</v>
      </c>
      <c r="K36" s="17"/>
      <c r="L36" s="6">
        <f t="shared" si="2"/>
        <v>0</v>
      </c>
    </row>
    <row r="37" spans="1:12" s="6" customFormat="1" x14ac:dyDescent="0.25">
      <c r="A37" s="59">
        <v>28</v>
      </c>
      <c r="B37" s="43"/>
      <c r="C37" s="50" t="str">
        <f>IF(L37&gt;2, VLOOKUP(B37,ceni!$B$7:$D$203,2,FALSE),"")</f>
        <v/>
      </c>
      <c r="D37" s="51" t="str">
        <f>IF(L37&gt;0,VLOOKUP(B37,ceni!$B$7:$D$203,3,FALSE),"")</f>
        <v/>
      </c>
      <c r="E37" s="44"/>
      <c r="F37" s="44"/>
      <c r="G37" s="44"/>
      <c r="H37" s="45"/>
      <c r="I37" s="74">
        <f t="shared" si="1"/>
        <v>0</v>
      </c>
      <c r="J37" s="75">
        <f t="shared" si="0"/>
        <v>0</v>
      </c>
      <c r="K37" s="17"/>
      <c r="L37" s="6">
        <f t="shared" si="2"/>
        <v>0</v>
      </c>
    </row>
    <row r="38" spans="1:12" s="6" customFormat="1" x14ac:dyDescent="0.25">
      <c r="A38" s="59">
        <v>29</v>
      </c>
      <c r="B38" s="43"/>
      <c r="C38" s="50" t="str">
        <f>IF(L38&gt;2, VLOOKUP(B38,ceni!$B$7:$D$203,2,FALSE),"")</f>
        <v/>
      </c>
      <c r="D38" s="51" t="str">
        <f>IF(L38&gt;0,VLOOKUP(B38,ceni!$B$7:$D$203,3,FALSE),"")</f>
        <v/>
      </c>
      <c r="E38" s="44"/>
      <c r="F38" s="46"/>
      <c r="G38" s="46"/>
      <c r="H38" s="47"/>
      <c r="I38" s="74">
        <f t="shared" si="1"/>
        <v>0</v>
      </c>
      <c r="J38" s="75">
        <f t="shared" si="0"/>
        <v>0</v>
      </c>
      <c r="K38" s="17"/>
      <c r="L38" s="6">
        <f t="shared" si="2"/>
        <v>0</v>
      </c>
    </row>
    <row r="39" spans="1:12" s="6" customFormat="1" x14ac:dyDescent="0.25">
      <c r="A39" s="59">
        <v>30</v>
      </c>
      <c r="B39" s="43"/>
      <c r="C39" s="50" t="str">
        <f>IF(L39&gt;2, VLOOKUP(B39,ceni!$B$7:$D$203,2,FALSE),"")</f>
        <v/>
      </c>
      <c r="D39" s="51" t="str">
        <f>IF(L39&gt;0,VLOOKUP(B39,ceni!$B$7:$D$203,3,FALSE),"")</f>
        <v/>
      </c>
      <c r="E39" s="44"/>
      <c r="F39" s="46"/>
      <c r="G39" s="46"/>
      <c r="H39" s="47"/>
      <c r="I39" s="74">
        <f t="shared" si="1"/>
        <v>0</v>
      </c>
      <c r="J39" s="75">
        <f t="shared" si="0"/>
        <v>0</v>
      </c>
      <c r="K39" s="17"/>
      <c r="L39" s="6">
        <f t="shared" si="2"/>
        <v>0</v>
      </c>
    </row>
    <row r="40" spans="1:12" s="6" customFormat="1" x14ac:dyDescent="0.25">
      <c r="A40" s="59">
        <v>31</v>
      </c>
      <c r="B40" s="43"/>
      <c r="C40" s="50" t="str">
        <f>IF(L40&gt;2, VLOOKUP(B40,ceni!$B$7:$D$203,2,FALSE),"")</f>
        <v/>
      </c>
      <c r="D40" s="51" t="str">
        <f>IF(L40&gt;0,VLOOKUP(B40,ceni!$B$7:$D$203,3,FALSE),"")</f>
        <v/>
      </c>
      <c r="E40" s="44"/>
      <c r="F40" s="46"/>
      <c r="G40" s="46"/>
      <c r="H40" s="47"/>
      <c r="I40" s="74">
        <f t="shared" si="1"/>
        <v>0</v>
      </c>
      <c r="J40" s="75">
        <f t="shared" si="0"/>
        <v>0</v>
      </c>
      <c r="K40" s="17"/>
      <c r="L40" s="6">
        <f t="shared" si="2"/>
        <v>0</v>
      </c>
    </row>
    <row r="41" spans="1:12" s="6" customFormat="1" x14ac:dyDescent="0.25">
      <c r="A41" s="59">
        <v>32</v>
      </c>
      <c r="B41" s="43"/>
      <c r="C41" s="50" t="str">
        <f>IF(L41&gt;2, VLOOKUP(B41,ceni!$B$7:$D$203,2,FALSE),"")</f>
        <v/>
      </c>
      <c r="D41" s="51" t="str">
        <f>IF(L41&gt;0,VLOOKUP(B41,ceni!$B$7:$D$203,3,FALSE),"")</f>
        <v/>
      </c>
      <c r="E41" s="44"/>
      <c r="F41" s="48"/>
      <c r="G41" s="48"/>
      <c r="H41" s="49"/>
      <c r="I41" s="74">
        <f t="shared" si="1"/>
        <v>0</v>
      </c>
      <c r="J41" s="75">
        <f t="shared" si="0"/>
        <v>0</v>
      </c>
      <c r="K41" s="17"/>
      <c r="L41" s="6">
        <f t="shared" si="2"/>
        <v>0</v>
      </c>
    </row>
    <row r="42" spans="1:12" s="6" customFormat="1" x14ac:dyDescent="0.25">
      <c r="A42" s="59">
        <v>33</v>
      </c>
      <c r="B42" s="43"/>
      <c r="C42" s="50"/>
      <c r="D42" s="51"/>
      <c r="E42" s="44"/>
      <c r="F42" s="48"/>
      <c r="G42" s="48"/>
      <c r="H42" s="49"/>
      <c r="I42" s="74">
        <f t="shared" si="1"/>
        <v>0</v>
      </c>
      <c r="J42" s="75">
        <f t="shared" si="0"/>
        <v>0</v>
      </c>
      <c r="K42" s="17"/>
    </row>
    <row r="43" spans="1:12" s="6" customFormat="1" x14ac:dyDescent="0.25">
      <c r="A43" s="59">
        <v>34</v>
      </c>
      <c r="B43" s="43"/>
      <c r="C43" s="50" t="str">
        <f>IF(L43&gt;2, VLOOKUP(B43,ceni!$B$7:$D$203,2,FALSE),"")</f>
        <v/>
      </c>
      <c r="D43" s="51" t="str">
        <f>IF(L43&gt;0,VLOOKUP(B43,ceni!$B$7:$D$203,3,FALSE),"")</f>
        <v/>
      </c>
      <c r="E43" s="44"/>
      <c r="F43" s="44"/>
      <c r="G43" s="44"/>
      <c r="H43" s="45"/>
      <c r="I43" s="74">
        <f t="shared" si="1"/>
        <v>0</v>
      </c>
      <c r="J43" s="75">
        <f t="shared" si="0"/>
        <v>0</v>
      </c>
      <c r="K43" s="17"/>
      <c r="L43" s="6">
        <f t="shared" si="2"/>
        <v>0</v>
      </c>
    </row>
    <row r="44" spans="1:12" s="6" customFormat="1" ht="16.5" thickBot="1" x14ac:dyDescent="0.3">
      <c r="A44" s="59">
        <v>35</v>
      </c>
      <c r="B44" s="43"/>
      <c r="C44" s="50" t="str">
        <f>IF(L44&gt;2, VLOOKUP(B44,ceni!$B$7:$D$203,2,FALSE),"")</f>
        <v/>
      </c>
      <c r="D44" s="51" t="str">
        <f>IF(L44&gt;0,VLOOKUP(B44,ceni!$B$7:$D$203,3,FALSE),"")</f>
        <v/>
      </c>
      <c r="E44" s="44"/>
      <c r="F44" s="48"/>
      <c r="G44" s="48"/>
      <c r="H44" s="49"/>
      <c r="I44" s="74">
        <f t="shared" si="1"/>
        <v>0</v>
      </c>
      <c r="J44" s="75">
        <f t="shared" si="0"/>
        <v>0</v>
      </c>
      <c r="K44" s="17"/>
      <c r="L44" s="6">
        <f t="shared" si="2"/>
        <v>0</v>
      </c>
    </row>
    <row r="45" spans="1:12" s="20" customFormat="1" ht="15.75" customHeight="1" thickBot="1" x14ac:dyDescent="0.25">
      <c r="A45" s="60"/>
      <c r="B45" s="42"/>
      <c r="C45" s="204" t="s">
        <v>9</v>
      </c>
      <c r="D45" s="204"/>
      <c r="E45" s="68">
        <f t="shared" ref="E45:J45" si="3" xml:space="preserve"> SUM(E10:E44)</f>
        <v>0</v>
      </c>
      <c r="F45" s="68">
        <f t="shared" si="3"/>
        <v>0</v>
      </c>
      <c r="G45" s="68">
        <f t="shared" si="3"/>
        <v>0</v>
      </c>
      <c r="H45" s="69">
        <f t="shared" si="3"/>
        <v>0</v>
      </c>
      <c r="I45" s="70">
        <f xml:space="preserve"> SUM(I10:I44)</f>
        <v>0</v>
      </c>
      <c r="J45" s="71">
        <f t="shared" si="3"/>
        <v>0</v>
      </c>
      <c r="K45" s="19"/>
    </row>
    <row r="46" spans="1:12" s="20" customFormat="1" ht="6" customHeight="1" x14ac:dyDescent="0.2">
      <c r="A46" s="61"/>
      <c r="B46" s="21"/>
      <c r="C46" s="22"/>
      <c r="D46" s="23"/>
      <c r="E46" s="23"/>
      <c r="F46" s="24"/>
      <c r="G46" s="24"/>
      <c r="H46" s="24"/>
      <c r="I46" s="24"/>
      <c r="K46" s="25"/>
    </row>
    <row r="47" spans="1:12" s="20" customFormat="1" ht="12.75" x14ac:dyDescent="0.2">
      <c r="A47" s="26" t="s">
        <v>314</v>
      </c>
      <c r="B47" s="27"/>
      <c r="C47" s="28"/>
      <c r="D47" s="29"/>
      <c r="E47" s="26" t="s">
        <v>12</v>
      </c>
      <c r="G47" s="205"/>
      <c r="H47" s="206"/>
      <c r="I47" s="89" t="s">
        <v>13</v>
      </c>
      <c r="K47" s="25"/>
    </row>
    <row r="48" spans="1:12" s="20" customFormat="1" ht="10.5" customHeight="1" x14ac:dyDescent="0.2">
      <c r="A48" s="62"/>
      <c r="B48" s="26"/>
      <c r="C48" s="31"/>
      <c r="D48" s="29"/>
      <c r="E48" s="29"/>
      <c r="F48" s="30"/>
      <c r="G48" s="30"/>
      <c r="H48" s="30"/>
      <c r="I48" s="90" t="s">
        <v>4</v>
      </c>
      <c r="K48" s="25"/>
    </row>
    <row r="49" spans="1:11" ht="12" customHeight="1" x14ac:dyDescent="0.25">
      <c r="A49" s="63"/>
      <c r="B49" s="32"/>
      <c r="C49" s="33"/>
      <c r="D49" s="29"/>
      <c r="E49" s="29"/>
      <c r="F49" s="30"/>
      <c r="G49" s="30"/>
      <c r="H49" s="30"/>
      <c r="I49" s="30"/>
      <c r="J49" s="34"/>
      <c r="K49" s="3"/>
    </row>
    <row r="50" spans="1:11" s="6" customFormat="1" ht="12.95" customHeight="1" x14ac:dyDescent="0.2">
      <c r="A50" s="64"/>
      <c r="B50" s="35"/>
      <c r="C50" s="31"/>
      <c r="D50" s="36"/>
      <c r="E50" s="36"/>
      <c r="F50" s="35"/>
      <c r="G50" s="35"/>
      <c r="H50" s="35"/>
      <c r="I50" s="35"/>
      <c r="J50" s="5"/>
      <c r="K50" s="16"/>
    </row>
    <row r="51" spans="1:11" s="6" customFormat="1" ht="12.95" customHeight="1" x14ac:dyDescent="0.2">
      <c r="A51" s="65"/>
      <c r="B51" s="35"/>
      <c r="C51" s="31"/>
      <c r="D51" s="36"/>
      <c r="E51" s="36"/>
      <c r="F51" s="35"/>
      <c r="G51" s="35"/>
      <c r="H51" s="35"/>
      <c r="I51" s="35"/>
      <c r="J51" s="5"/>
      <c r="K51" s="16"/>
    </row>
    <row r="52" spans="1:11" s="6" customFormat="1" ht="48.75" customHeight="1" x14ac:dyDescent="0.2">
      <c r="A52" s="201"/>
      <c r="B52" s="201"/>
      <c r="C52" s="201"/>
      <c r="D52" s="201"/>
      <c r="E52" s="201"/>
      <c r="F52" s="201"/>
      <c r="G52" s="201"/>
      <c r="H52" s="201"/>
      <c r="I52" s="201"/>
      <c r="J52" s="201"/>
    </row>
    <row r="53" spans="1:11" s="6" customFormat="1" ht="12.95" customHeight="1" x14ac:dyDescent="0.2">
      <c r="A53" s="66"/>
      <c r="C53" s="37"/>
      <c r="D53" s="38"/>
      <c r="E53" s="38"/>
    </row>
  </sheetData>
  <sheetProtection formatRows="0" insertColumns="0"/>
  <mergeCells count="16">
    <mergeCell ref="A52:J52"/>
    <mergeCell ref="J7:J8"/>
    <mergeCell ref="C45:D45"/>
    <mergeCell ref="G47:H47"/>
    <mergeCell ref="A7:A8"/>
    <mergeCell ref="B7:B8"/>
    <mergeCell ref="C7:C8"/>
    <mergeCell ref="D7:D8"/>
    <mergeCell ref="E7:I7"/>
    <mergeCell ref="C4:G4"/>
    <mergeCell ref="H4:I4"/>
    <mergeCell ref="A5:J5"/>
    <mergeCell ref="A6:J6"/>
    <mergeCell ref="A1:D1"/>
    <mergeCell ref="I1:J1"/>
    <mergeCell ref="A3:J3"/>
  </mergeCells>
  <phoneticPr fontId="3" type="noConversion"/>
  <pageMargins left="0.23" right="0.27" top="0.17" bottom="0.24" header="0.13" footer="0.24"/>
  <pageSetup paperSize="9" scale="95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FD53-AF87-4C0D-85D4-1E0D3CD8AF42}">
  <sheetPr>
    <tabColor rgb="FFFF0000"/>
  </sheetPr>
  <dimension ref="A2:F147"/>
  <sheetViews>
    <sheetView workbookViewId="0">
      <selection activeCell="K121" sqref="K121"/>
    </sheetView>
  </sheetViews>
  <sheetFormatPr defaultRowHeight="12.75" x14ac:dyDescent="0.2"/>
  <cols>
    <col min="1" max="1" width="9.140625" style="145"/>
    <col min="2" max="2" width="9.140625" style="146" customWidth="1"/>
    <col min="3" max="3" width="81.140625" style="147" customWidth="1"/>
    <col min="4" max="4" width="16" style="145" customWidth="1"/>
    <col min="5" max="5" width="22.85546875" style="145" customWidth="1"/>
    <col min="6" max="6" width="27.5703125" style="180" customWidth="1"/>
    <col min="7" max="258" width="9.140625" style="145"/>
    <col min="259" max="259" width="81.140625" style="145" customWidth="1"/>
    <col min="260" max="260" width="16" style="145" customWidth="1"/>
    <col min="261" max="261" width="22.85546875" style="145" customWidth="1"/>
    <col min="262" max="262" width="45" style="145" customWidth="1"/>
    <col min="263" max="514" width="9.140625" style="145"/>
    <col min="515" max="515" width="81.140625" style="145" customWidth="1"/>
    <col min="516" max="516" width="16" style="145" customWidth="1"/>
    <col min="517" max="517" width="22.85546875" style="145" customWidth="1"/>
    <col min="518" max="518" width="45" style="145" customWidth="1"/>
    <col min="519" max="770" width="9.140625" style="145"/>
    <col min="771" max="771" width="81.140625" style="145" customWidth="1"/>
    <col min="772" max="772" width="16" style="145" customWidth="1"/>
    <col min="773" max="773" width="22.85546875" style="145" customWidth="1"/>
    <col min="774" max="774" width="45" style="145" customWidth="1"/>
    <col min="775" max="1026" width="9.140625" style="145"/>
    <col min="1027" max="1027" width="81.140625" style="145" customWidth="1"/>
    <col min="1028" max="1028" width="16" style="145" customWidth="1"/>
    <col min="1029" max="1029" width="22.85546875" style="145" customWidth="1"/>
    <col min="1030" max="1030" width="45" style="145" customWidth="1"/>
    <col min="1031" max="1282" width="9.140625" style="145"/>
    <col min="1283" max="1283" width="81.140625" style="145" customWidth="1"/>
    <col min="1284" max="1284" width="16" style="145" customWidth="1"/>
    <col min="1285" max="1285" width="22.85546875" style="145" customWidth="1"/>
    <col min="1286" max="1286" width="45" style="145" customWidth="1"/>
    <col min="1287" max="1538" width="9.140625" style="145"/>
    <col min="1539" max="1539" width="81.140625" style="145" customWidth="1"/>
    <col min="1540" max="1540" width="16" style="145" customWidth="1"/>
    <col min="1541" max="1541" width="22.85546875" style="145" customWidth="1"/>
    <col min="1542" max="1542" width="45" style="145" customWidth="1"/>
    <col min="1543" max="1794" width="9.140625" style="145"/>
    <col min="1795" max="1795" width="81.140625" style="145" customWidth="1"/>
    <col min="1796" max="1796" width="16" style="145" customWidth="1"/>
    <col min="1797" max="1797" width="22.85546875" style="145" customWidth="1"/>
    <col min="1798" max="1798" width="45" style="145" customWidth="1"/>
    <col min="1799" max="2050" width="9.140625" style="145"/>
    <col min="2051" max="2051" width="81.140625" style="145" customWidth="1"/>
    <col min="2052" max="2052" width="16" style="145" customWidth="1"/>
    <col min="2053" max="2053" width="22.85546875" style="145" customWidth="1"/>
    <col min="2054" max="2054" width="45" style="145" customWidth="1"/>
    <col min="2055" max="2306" width="9.140625" style="145"/>
    <col min="2307" max="2307" width="81.140625" style="145" customWidth="1"/>
    <col min="2308" max="2308" width="16" style="145" customWidth="1"/>
    <col min="2309" max="2309" width="22.85546875" style="145" customWidth="1"/>
    <col min="2310" max="2310" width="45" style="145" customWidth="1"/>
    <col min="2311" max="2562" width="9.140625" style="145"/>
    <col min="2563" max="2563" width="81.140625" style="145" customWidth="1"/>
    <col min="2564" max="2564" width="16" style="145" customWidth="1"/>
    <col min="2565" max="2565" width="22.85546875" style="145" customWidth="1"/>
    <col min="2566" max="2566" width="45" style="145" customWidth="1"/>
    <col min="2567" max="2818" width="9.140625" style="145"/>
    <col min="2819" max="2819" width="81.140625" style="145" customWidth="1"/>
    <col min="2820" max="2820" width="16" style="145" customWidth="1"/>
    <col min="2821" max="2821" width="22.85546875" style="145" customWidth="1"/>
    <col min="2822" max="2822" width="45" style="145" customWidth="1"/>
    <col min="2823" max="3074" width="9.140625" style="145"/>
    <col min="3075" max="3075" width="81.140625" style="145" customWidth="1"/>
    <col min="3076" max="3076" width="16" style="145" customWidth="1"/>
    <col min="3077" max="3077" width="22.85546875" style="145" customWidth="1"/>
    <col min="3078" max="3078" width="45" style="145" customWidth="1"/>
    <col min="3079" max="3330" width="9.140625" style="145"/>
    <col min="3331" max="3331" width="81.140625" style="145" customWidth="1"/>
    <col min="3332" max="3332" width="16" style="145" customWidth="1"/>
    <col min="3333" max="3333" width="22.85546875" style="145" customWidth="1"/>
    <col min="3334" max="3334" width="45" style="145" customWidth="1"/>
    <col min="3335" max="3586" width="9.140625" style="145"/>
    <col min="3587" max="3587" width="81.140625" style="145" customWidth="1"/>
    <col min="3588" max="3588" width="16" style="145" customWidth="1"/>
    <col min="3589" max="3589" width="22.85546875" style="145" customWidth="1"/>
    <col min="3590" max="3590" width="45" style="145" customWidth="1"/>
    <col min="3591" max="3842" width="9.140625" style="145"/>
    <col min="3843" max="3843" width="81.140625" style="145" customWidth="1"/>
    <col min="3844" max="3844" width="16" style="145" customWidth="1"/>
    <col min="3845" max="3845" width="22.85546875" style="145" customWidth="1"/>
    <col min="3846" max="3846" width="45" style="145" customWidth="1"/>
    <col min="3847" max="4098" width="9.140625" style="145"/>
    <col min="4099" max="4099" width="81.140625" style="145" customWidth="1"/>
    <col min="4100" max="4100" width="16" style="145" customWidth="1"/>
    <col min="4101" max="4101" width="22.85546875" style="145" customWidth="1"/>
    <col min="4102" max="4102" width="45" style="145" customWidth="1"/>
    <col min="4103" max="4354" width="9.140625" style="145"/>
    <col min="4355" max="4355" width="81.140625" style="145" customWidth="1"/>
    <col min="4356" max="4356" width="16" style="145" customWidth="1"/>
    <col min="4357" max="4357" width="22.85546875" style="145" customWidth="1"/>
    <col min="4358" max="4358" width="45" style="145" customWidth="1"/>
    <col min="4359" max="4610" width="9.140625" style="145"/>
    <col min="4611" max="4611" width="81.140625" style="145" customWidth="1"/>
    <col min="4612" max="4612" width="16" style="145" customWidth="1"/>
    <col min="4613" max="4613" width="22.85546875" style="145" customWidth="1"/>
    <col min="4614" max="4614" width="45" style="145" customWidth="1"/>
    <col min="4615" max="4866" width="9.140625" style="145"/>
    <col min="4867" max="4867" width="81.140625" style="145" customWidth="1"/>
    <col min="4868" max="4868" width="16" style="145" customWidth="1"/>
    <col min="4869" max="4869" width="22.85546875" style="145" customWidth="1"/>
    <col min="4870" max="4870" width="45" style="145" customWidth="1"/>
    <col min="4871" max="5122" width="9.140625" style="145"/>
    <col min="5123" max="5123" width="81.140625" style="145" customWidth="1"/>
    <col min="5124" max="5124" width="16" style="145" customWidth="1"/>
    <col min="5125" max="5125" width="22.85546875" style="145" customWidth="1"/>
    <col min="5126" max="5126" width="45" style="145" customWidth="1"/>
    <col min="5127" max="5378" width="9.140625" style="145"/>
    <col min="5379" max="5379" width="81.140625" style="145" customWidth="1"/>
    <col min="5380" max="5380" width="16" style="145" customWidth="1"/>
    <col min="5381" max="5381" width="22.85546875" style="145" customWidth="1"/>
    <col min="5382" max="5382" width="45" style="145" customWidth="1"/>
    <col min="5383" max="5634" width="9.140625" style="145"/>
    <col min="5635" max="5635" width="81.140625" style="145" customWidth="1"/>
    <col min="5636" max="5636" width="16" style="145" customWidth="1"/>
    <col min="5637" max="5637" width="22.85546875" style="145" customWidth="1"/>
    <col min="5638" max="5638" width="45" style="145" customWidth="1"/>
    <col min="5639" max="5890" width="9.140625" style="145"/>
    <col min="5891" max="5891" width="81.140625" style="145" customWidth="1"/>
    <col min="5892" max="5892" width="16" style="145" customWidth="1"/>
    <col min="5893" max="5893" width="22.85546875" style="145" customWidth="1"/>
    <col min="5894" max="5894" width="45" style="145" customWidth="1"/>
    <col min="5895" max="6146" width="9.140625" style="145"/>
    <col min="6147" max="6147" width="81.140625" style="145" customWidth="1"/>
    <col min="6148" max="6148" width="16" style="145" customWidth="1"/>
    <col min="6149" max="6149" width="22.85546875" style="145" customWidth="1"/>
    <col min="6150" max="6150" width="45" style="145" customWidth="1"/>
    <col min="6151" max="6402" width="9.140625" style="145"/>
    <col min="6403" max="6403" width="81.140625" style="145" customWidth="1"/>
    <col min="6404" max="6404" width="16" style="145" customWidth="1"/>
    <col min="6405" max="6405" width="22.85546875" style="145" customWidth="1"/>
    <col min="6406" max="6406" width="45" style="145" customWidth="1"/>
    <col min="6407" max="6658" width="9.140625" style="145"/>
    <col min="6659" max="6659" width="81.140625" style="145" customWidth="1"/>
    <col min="6660" max="6660" width="16" style="145" customWidth="1"/>
    <col min="6661" max="6661" width="22.85546875" style="145" customWidth="1"/>
    <col min="6662" max="6662" width="45" style="145" customWidth="1"/>
    <col min="6663" max="6914" width="9.140625" style="145"/>
    <col min="6915" max="6915" width="81.140625" style="145" customWidth="1"/>
    <col min="6916" max="6916" width="16" style="145" customWidth="1"/>
    <col min="6917" max="6917" width="22.85546875" style="145" customWidth="1"/>
    <col min="6918" max="6918" width="45" style="145" customWidth="1"/>
    <col min="6919" max="7170" width="9.140625" style="145"/>
    <col min="7171" max="7171" width="81.140625" style="145" customWidth="1"/>
    <col min="7172" max="7172" width="16" style="145" customWidth="1"/>
    <col min="7173" max="7173" width="22.85546875" style="145" customWidth="1"/>
    <col min="7174" max="7174" width="45" style="145" customWidth="1"/>
    <col min="7175" max="7426" width="9.140625" style="145"/>
    <col min="7427" max="7427" width="81.140625" style="145" customWidth="1"/>
    <col min="7428" max="7428" width="16" style="145" customWidth="1"/>
    <col min="7429" max="7429" width="22.85546875" style="145" customWidth="1"/>
    <col min="7430" max="7430" width="45" style="145" customWidth="1"/>
    <col min="7431" max="7682" width="9.140625" style="145"/>
    <col min="7683" max="7683" width="81.140625" style="145" customWidth="1"/>
    <col min="7684" max="7684" width="16" style="145" customWidth="1"/>
    <col min="7685" max="7685" width="22.85546875" style="145" customWidth="1"/>
    <col min="7686" max="7686" width="45" style="145" customWidth="1"/>
    <col min="7687" max="7938" width="9.140625" style="145"/>
    <col min="7939" max="7939" width="81.140625" style="145" customWidth="1"/>
    <col min="7940" max="7940" width="16" style="145" customWidth="1"/>
    <col min="7941" max="7941" width="22.85546875" style="145" customWidth="1"/>
    <col min="7942" max="7942" width="45" style="145" customWidth="1"/>
    <col min="7943" max="8194" width="9.140625" style="145"/>
    <col min="8195" max="8195" width="81.140625" style="145" customWidth="1"/>
    <col min="8196" max="8196" width="16" style="145" customWidth="1"/>
    <col min="8197" max="8197" width="22.85546875" style="145" customWidth="1"/>
    <col min="8198" max="8198" width="45" style="145" customWidth="1"/>
    <col min="8199" max="8450" width="9.140625" style="145"/>
    <col min="8451" max="8451" width="81.140625" style="145" customWidth="1"/>
    <col min="8452" max="8452" width="16" style="145" customWidth="1"/>
    <col min="8453" max="8453" width="22.85546875" style="145" customWidth="1"/>
    <col min="8454" max="8454" width="45" style="145" customWidth="1"/>
    <col min="8455" max="8706" width="9.140625" style="145"/>
    <col min="8707" max="8707" width="81.140625" style="145" customWidth="1"/>
    <col min="8708" max="8708" width="16" style="145" customWidth="1"/>
    <col min="8709" max="8709" width="22.85546875" style="145" customWidth="1"/>
    <col min="8710" max="8710" width="45" style="145" customWidth="1"/>
    <col min="8711" max="8962" width="9.140625" style="145"/>
    <col min="8963" max="8963" width="81.140625" style="145" customWidth="1"/>
    <col min="8964" max="8964" width="16" style="145" customWidth="1"/>
    <col min="8965" max="8965" width="22.85546875" style="145" customWidth="1"/>
    <col min="8966" max="8966" width="45" style="145" customWidth="1"/>
    <col min="8967" max="9218" width="9.140625" style="145"/>
    <col min="9219" max="9219" width="81.140625" style="145" customWidth="1"/>
    <col min="9220" max="9220" width="16" style="145" customWidth="1"/>
    <col min="9221" max="9221" width="22.85546875" style="145" customWidth="1"/>
    <col min="9222" max="9222" width="45" style="145" customWidth="1"/>
    <col min="9223" max="9474" width="9.140625" style="145"/>
    <col min="9475" max="9475" width="81.140625" style="145" customWidth="1"/>
    <col min="9476" max="9476" width="16" style="145" customWidth="1"/>
    <col min="9477" max="9477" width="22.85546875" style="145" customWidth="1"/>
    <col min="9478" max="9478" width="45" style="145" customWidth="1"/>
    <col min="9479" max="9730" width="9.140625" style="145"/>
    <col min="9731" max="9731" width="81.140625" style="145" customWidth="1"/>
    <col min="9732" max="9732" width="16" style="145" customWidth="1"/>
    <col min="9733" max="9733" width="22.85546875" style="145" customWidth="1"/>
    <col min="9734" max="9734" width="45" style="145" customWidth="1"/>
    <col min="9735" max="9986" width="9.140625" style="145"/>
    <col min="9987" max="9987" width="81.140625" style="145" customWidth="1"/>
    <col min="9988" max="9988" width="16" style="145" customWidth="1"/>
    <col min="9989" max="9989" width="22.85546875" style="145" customWidth="1"/>
    <col min="9990" max="9990" width="45" style="145" customWidth="1"/>
    <col min="9991" max="10242" width="9.140625" style="145"/>
    <col min="10243" max="10243" width="81.140625" style="145" customWidth="1"/>
    <col min="10244" max="10244" width="16" style="145" customWidth="1"/>
    <col min="10245" max="10245" width="22.85546875" style="145" customWidth="1"/>
    <col min="10246" max="10246" width="45" style="145" customWidth="1"/>
    <col min="10247" max="10498" width="9.140625" style="145"/>
    <col min="10499" max="10499" width="81.140625" style="145" customWidth="1"/>
    <col min="10500" max="10500" width="16" style="145" customWidth="1"/>
    <col min="10501" max="10501" width="22.85546875" style="145" customWidth="1"/>
    <col min="10502" max="10502" width="45" style="145" customWidth="1"/>
    <col min="10503" max="10754" width="9.140625" style="145"/>
    <col min="10755" max="10755" width="81.140625" style="145" customWidth="1"/>
    <col min="10756" max="10756" width="16" style="145" customWidth="1"/>
    <col min="10757" max="10757" width="22.85546875" style="145" customWidth="1"/>
    <col min="10758" max="10758" width="45" style="145" customWidth="1"/>
    <col min="10759" max="11010" width="9.140625" style="145"/>
    <col min="11011" max="11011" width="81.140625" style="145" customWidth="1"/>
    <col min="11012" max="11012" width="16" style="145" customWidth="1"/>
    <col min="11013" max="11013" width="22.85546875" style="145" customWidth="1"/>
    <col min="11014" max="11014" width="45" style="145" customWidth="1"/>
    <col min="11015" max="11266" width="9.140625" style="145"/>
    <col min="11267" max="11267" width="81.140625" style="145" customWidth="1"/>
    <col min="11268" max="11268" width="16" style="145" customWidth="1"/>
    <col min="11269" max="11269" width="22.85546875" style="145" customWidth="1"/>
    <col min="11270" max="11270" width="45" style="145" customWidth="1"/>
    <col min="11271" max="11522" width="9.140625" style="145"/>
    <col min="11523" max="11523" width="81.140625" style="145" customWidth="1"/>
    <col min="11524" max="11524" width="16" style="145" customWidth="1"/>
    <col min="11525" max="11525" width="22.85546875" style="145" customWidth="1"/>
    <col min="11526" max="11526" width="45" style="145" customWidth="1"/>
    <col min="11527" max="11778" width="9.140625" style="145"/>
    <col min="11779" max="11779" width="81.140625" style="145" customWidth="1"/>
    <col min="11780" max="11780" width="16" style="145" customWidth="1"/>
    <col min="11781" max="11781" width="22.85546875" style="145" customWidth="1"/>
    <col min="11782" max="11782" width="45" style="145" customWidth="1"/>
    <col min="11783" max="12034" width="9.140625" style="145"/>
    <col min="12035" max="12035" width="81.140625" style="145" customWidth="1"/>
    <col min="12036" max="12036" width="16" style="145" customWidth="1"/>
    <col min="12037" max="12037" width="22.85546875" style="145" customWidth="1"/>
    <col min="12038" max="12038" width="45" style="145" customWidth="1"/>
    <col min="12039" max="12290" width="9.140625" style="145"/>
    <col min="12291" max="12291" width="81.140625" style="145" customWidth="1"/>
    <col min="12292" max="12292" width="16" style="145" customWidth="1"/>
    <col min="12293" max="12293" width="22.85546875" style="145" customWidth="1"/>
    <col min="12294" max="12294" width="45" style="145" customWidth="1"/>
    <col min="12295" max="12546" width="9.140625" style="145"/>
    <col min="12547" max="12547" width="81.140625" style="145" customWidth="1"/>
    <col min="12548" max="12548" width="16" style="145" customWidth="1"/>
    <col min="12549" max="12549" width="22.85546875" style="145" customWidth="1"/>
    <col min="12550" max="12550" width="45" style="145" customWidth="1"/>
    <col min="12551" max="12802" width="9.140625" style="145"/>
    <col min="12803" max="12803" width="81.140625" style="145" customWidth="1"/>
    <col min="12804" max="12804" width="16" style="145" customWidth="1"/>
    <col min="12805" max="12805" width="22.85546875" style="145" customWidth="1"/>
    <col min="12806" max="12806" width="45" style="145" customWidth="1"/>
    <col min="12807" max="13058" width="9.140625" style="145"/>
    <col min="13059" max="13059" width="81.140625" style="145" customWidth="1"/>
    <col min="13060" max="13060" width="16" style="145" customWidth="1"/>
    <col min="13061" max="13061" width="22.85546875" style="145" customWidth="1"/>
    <col min="13062" max="13062" width="45" style="145" customWidth="1"/>
    <col min="13063" max="13314" width="9.140625" style="145"/>
    <col min="13315" max="13315" width="81.140625" style="145" customWidth="1"/>
    <col min="13316" max="13316" width="16" style="145" customWidth="1"/>
    <col min="13317" max="13317" width="22.85546875" style="145" customWidth="1"/>
    <col min="13318" max="13318" width="45" style="145" customWidth="1"/>
    <col min="13319" max="13570" width="9.140625" style="145"/>
    <col min="13571" max="13571" width="81.140625" style="145" customWidth="1"/>
    <col min="13572" max="13572" width="16" style="145" customWidth="1"/>
    <col min="13573" max="13573" width="22.85546875" style="145" customWidth="1"/>
    <col min="13574" max="13574" width="45" style="145" customWidth="1"/>
    <col min="13575" max="13826" width="9.140625" style="145"/>
    <col min="13827" max="13827" width="81.140625" style="145" customWidth="1"/>
    <col min="13828" max="13828" width="16" style="145" customWidth="1"/>
    <col min="13829" max="13829" width="22.85546875" style="145" customWidth="1"/>
    <col min="13830" max="13830" width="45" style="145" customWidth="1"/>
    <col min="13831" max="14082" width="9.140625" style="145"/>
    <col min="14083" max="14083" width="81.140625" style="145" customWidth="1"/>
    <col min="14084" max="14084" width="16" style="145" customWidth="1"/>
    <col min="14085" max="14085" width="22.85546875" style="145" customWidth="1"/>
    <col min="14086" max="14086" width="45" style="145" customWidth="1"/>
    <col min="14087" max="14338" width="9.140625" style="145"/>
    <col min="14339" max="14339" width="81.140625" style="145" customWidth="1"/>
    <col min="14340" max="14340" width="16" style="145" customWidth="1"/>
    <col min="14341" max="14341" width="22.85546875" style="145" customWidth="1"/>
    <col min="14342" max="14342" width="45" style="145" customWidth="1"/>
    <col min="14343" max="14594" width="9.140625" style="145"/>
    <col min="14595" max="14595" width="81.140625" style="145" customWidth="1"/>
    <col min="14596" max="14596" width="16" style="145" customWidth="1"/>
    <col min="14597" max="14597" width="22.85546875" style="145" customWidth="1"/>
    <col min="14598" max="14598" width="45" style="145" customWidth="1"/>
    <col min="14599" max="14850" width="9.140625" style="145"/>
    <col min="14851" max="14851" width="81.140625" style="145" customWidth="1"/>
    <col min="14852" max="14852" width="16" style="145" customWidth="1"/>
    <col min="14853" max="14853" width="22.85546875" style="145" customWidth="1"/>
    <col min="14854" max="14854" width="45" style="145" customWidth="1"/>
    <col min="14855" max="15106" width="9.140625" style="145"/>
    <col min="15107" max="15107" width="81.140625" style="145" customWidth="1"/>
    <col min="15108" max="15108" width="16" style="145" customWidth="1"/>
    <col min="15109" max="15109" width="22.85546875" style="145" customWidth="1"/>
    <col min="15110" max="15110" width="45" style="145" customWidth="1"/>
    <col min="15111" max="15362" width="9.140625" style="145"/>
    <col min="15363" max="15363" width="81.140625" style="145" customWidth="1"/>
    <col min="15364" max="15364" width="16" style="145" customWidth="1"/>
    <col min="15365" max="15365" width="22.85546875" style="145" customWidth="1"/>
    <col min="15366" max="15366" width="45" style="145" customWidth="1"/>
    <col min="15367" max="15618" width="9.140625" style="145"/>
    <col min="15619" max="15619" width="81.140625" style="145" customWidth="1"/>
    <col min="15620" max="15620" width="16" style="145" customWidth="1"/>
    <col min="15621" max="15621" width="22.85546875" style="145" customWidth="1"/>
    <col min="15622" max="15622" width="45" style="145" customWidth="1"/>
    <col min="15623" max="15874" width="9.140625" style="145"/>
    <col min="15875" max="15875" width="81.140625" style="145" customWidth="1"/>
    <col min="15876" max="15876" width="16" style="145" customWidth="1"/>
    <col min="15877" max="15877" width="22.85546875" style="145" customWidth="1"/>
    <col min="15878" max="15878" width="45" style="145" customWidth="1"/>
    <col min="15879" max="16130" width="9.140625" style="145"/>
    <col min="16131" max="16131" width="81.140625" style="145" customWidth="1"/>
    <col min="16132" max="16132" width="16" style="145" customWidth="1"/>
    <col min="16133" max="16133" width="22.85546875" style="145" customWidth="1"/>
    <col min="16134" max="16134" width="45" style="145" customWidth="1"/>
    <col min="16135" max="16384" width="9.140625" style="145"/>
  </cols>
  <sheetData>
    <row r="2" spans="1:6" s="95" customFormat="1" ht="15.75" x14ac:dyDescent="0.25">
      <c r="A2" s="217" t="s">
        <v>265</v>
      </c>
      <c r="B2" s="217"/>
      <c r="C2" s="217"/>
      <c r="D2" s="217"/>
      <c r="E2" s="217"/>
      <c r="F2" s="144"/>
    </row>
    <row r="3" spans="1:6" s="95" customFormat="1" ht="15.75" x14ac:dyDescent="0.25">
      <c r="A3" s="217"/>
      <c r="B3" s="217"/>
      <c r="C3" s="217"/>
      <c r="D3" s="217"/>
      <c r="E3" s="217"/>
      <c r="F3" s="144"/>
    </row>
    <row r="4" spans="1:6" s="95" customFormat="1" ht="15.75" x14ac:dyDescent="0.25">
      <c r="B4" s="112"/>
      <c r="C4" s="113"/>
      <c r="D4" s="114"/>
      <c r="E4" s="115"/>
      <c r="F4" s="115"/>
    </row>
    <row r="5" spans="1:6" s="95" customFormat="1" ht="15.75" x14ac:dyDescent="0.25">
      <c r="B5" s="112"/>
      <c r="C5" s="113"/>
      <c r="D5" s="114"/>
      <c r="E5" s="115"/>
      <c r="F5" s="115"/>
    </row>
    <row r="6" spans="1:6" ht="13.5" thickBot="1" x14ac:dyDescent="0.25"/>
    <row r="7" spans="1:6" s="147" customFormat="1" ht="68.25" thickBot="1" x14ac:dyDescent="0.25">
      <c r="A7" s="148" t="s">
        <v>103</v>
      </c>
      <c r="B7" s="148" t="s">
        <v>15</v>
      </c>
      <c r="C7" s="148" t="s">
        <v>16</v>
      </c>
      <c r="D7" s="149" t="s">
        <v>266</v>
      </c>
      <c r="E7" s="148" t="s">
        <v>104</v>
      </c>
      <c r="F7" s="181"/>
    </row>
    <row r="8" spans="1:6" s="95" customFormat="1" ht="16.5" customHeight="1" thickBot="1" x14ac:dyDescent="0.3">
      <c r="A8" s="91">
        <v>1</v>
      </c>
      <c r="B8" s="92"/>
      <c r="C8" s="93" t="s">
        <v>17</v>
      </c>
      <c r="D8" s="94"/>
      <c r="E8" s="94"/>
      <c r="F8" s="94"/>
    </row>
    <row r="9" spans="1:6" s="116" customFormat="1" ht="15.75" x14ac:dyDescent="0.25">
      <c r="B9" s="150" t="s">
        <v>112</v>
      </c>
      <c r="C9" s="151" t="s">
        <v>18</v>
      </c>
      <c r="D9" s="117">
        <v>1550</v>
      </c>
      <c r="E9" s="118" t="s">
        <v>274</v>
      </c>
      <c r="F9" s="121" t="s">
        <v>275</v>
      </c>
    </row>
    <row r="10" spans="1:6" s="116" customFormat="1" ht="15.75" x14ac:dyDescent="0.25">
      <c r="B10" s="150" t="s">
        <v>114</v>
      </c>
      <c r="C10" s="151" t="s">
        <v>267</v>
      </c>
      <c r="D10" s="117">
        <v>2345</v>
      </c>
      <c r="E10" s="118" t="s">
        <v>274</v>
      </c>
      <c r="F10" s="121" t="s">
        <v>275</v>
      </c>
    </row>
    <row r="11" spans="1:6" s="116" customFormat="1" ht="15.75" x14ac:dyDescent="0.25">
      <c r="B11" s="150" t="s">
        <v>115</v>
      </c>
      <c r="C11" s="151" t="s">
        <v>19</v>
      </c>
      <c r="D11" s="117">
        <v>3286</v>
      </c>
      <c r="E11" s="118" t="s">
        <v>274</v>
      </c>
      <c r="F11" s="121" t="s">
        <v>275</v>
      </c>
    </row>
    <row r="12" spans="1:6" s="116" customFormat="1" ht="15.75" x14ac:dyDescent="0.25">
      <c r="B12" s="150" t="s">
        <v>116</v>
      </c>
      <c r="C12" s="151" t="s">
        <v>20</v>
      </c>
      <c r="D12" s="117">
        <v>1757</v>
      </c>
      <c r="E12" s="118" t="s">
        <v>274</v>
      </c>
      <c r="F12" s="121" t="s">
        <v>275</v>
      </c>
    </row>
    <row r="13" spans="1:6" s="116" customFormat="1" ht="15.75" x14ac:dyDescent="0.25">
      <c r="B13" s="150" t="s">
        <v>117</v>
      </c>
      <c r="C13" s="151" t="s">
        <v>21</v>
      </c>
      <c r="D13" s="117">
        <v>1935</v>
      </c>
      <c r="E13" s="118" t="s">
        <v>274</v>
      </c>
      <c r="F13" s="121" t="s">
        <v>275</v>
      </c>
    </row>
    <row r="14" spans="1:6" s="116" customFormat="1" ht="15.75" x14ac:dyDescent="0.25">
      <c r="B14" s="150" t="s">
        <v>118</v>
      </c>
      <c r="C14" s="151" t="s">
        <v>22</v>
      </c>
      <c r="D14" s="117">
        <v>1394</v>
      </c>
      <c r="E14" s="118" t="s">
        <v>274</v>
      </c>
      <c r="F14" s="121" t="s">
        <v>275</v>
      </c>
    </row>
    <row r="15" spans="1:6" s="116" customFormat="1" ht="15.75" x14ac:dyDescent="0.25">
      <c r="B15" s="150" t="s">
        <v>119</v>
      </c>
      <c r="C15" s="151" t="s">
        <v>23</v>
      </c>
      <c r="D15" s="117">
        <v>2068</v>
      </c>
      <c r="E15" s="118" t="s">
        <v>274</v>
      </c>
      <c r="F15" s="121" t="s">
        <v>275</v>
      </c>
    </row>
    <row r="16" spans="1:6" s="116" customFormat="1" ht="15.75" x14ac:dyDescent="0.25">
      <c r="B16" s="150" t="s">
        <v>120</v>
      </c>
      <c r="C16" s="151" t="s">
        <v>24</v>
      </c>
      <c r="D16" s="117">
        <v>3106</v>
      </c>
      <c r="E16" s="118" t="s">
        <v>274</v>
      </c>
      <c r="F16" s="121" t="s">
        <v>275</v>
      </c>
    </row>
    <row r="17" spans="2:6" s="116" customFormat="1" ht="15.75" x14ac:dyDescent="0.25">
      <c r="B17" s="150" t="s">
        <v>121</v>
      </c>
      <c r="C17" s="151" t="s">
        <v>25</v>
      </c>
      <c r="D17" s="117">
        <v>2531</v>
      </c>
      <c r="E17" s="118" t="s">
        <v>274</v>
      </c>
      <c r="F17" s="121" t="s">
        <v>275</v>
      </c>
    </row>
    <row r="18" spans="2:6" s="116" customFormat="1" ht="15.75" x14ac:dyDescent="0.25">
      <c r="B18" s="150" t="s">
        <v>122</v>
      </c>
      <c r="C18" s="151" t="s">
        <v>26</v>
      </c>
      <c r="D18" s="117">
        <v>2368</v>
      </c>
      <c r="E18" s="118" t="s">
        <v>274</v>
      </c>
      <c r="F18" s="121" t="s">
        <v>275</v>
      </c>
    </row>
    <row r="19" spans="2:6" s="116" customFormat="1" ht="15.75" x14ac:dyDescent="0.25">
      <c r="B19" s="150" t="s">
        <v>123</v>
      </c>
      <c r="C19" s="151" t="s">
        <v>27</v>
      </c>
      <c r="D19" s="117">
        <v>2585</v>
      </c>
      <c r="E19" s="118" t="s">
        <v>274</v>
      </c>
      <c r="F19" s="121" t="s">
        <v>275</v>
      </c>
    </row>
    <row r="20" spans="2:6" s="116" customFormat="1" ht="15.75" x14ac:dyDescent="0.25">
      <c r="B20" s="150" t="s">
        <v>124</v>
      </c>
      <c r="C20" s="151" t="s">
        <v>28</v>
      </c>
      <c r="D20" s="117">
        <v>1881</v>
      </c>
      <c r="E20" s="118" t="s">
        <v>274</v>
      </c>
      <c r="F20" s="121" t="s">
        <v>275</v>
      </c>
    </row>
    <row r="21" spans="2:6" s="116" customFormat="1" ht="15.75" x14ac:dyDescent="0.25">
      <c r="B21" s="150" t="s">
        <v>125</v>
      </c>
      <c r="C21" s="151" t="s">
        <v>268</v>
      </c>
      <c r="D21" s="117">
        <v>3003</v>
      </c>
      <c r="E21" s="118" t="s">
        <v>274</v>
      </c>
      <c r="F21" s="121" t="s">
        <v>275</v>
      </c>
    </row>
    <row r="22" spans="2:6" s="116" customFormat="1" ht="15.75" x14ac:dyDescent="0.25">
      <c r="B22" s="150" t="s">
        <v>126</v>
      </c>
      <c r="C22" s="151" t="s">
        <v>269</v>
      </c>
      <c r="D22" s="117">
        <v>2477</v>
      </c>
      <c r="E22" s="118" t="s">
        <v>274</v>
      </c>
      <c r="F22" s="121" t="s">
        <v>275</v>
      </c>
    </row>
    <row r="23" spans="2:6" s="116" customFormat="1" ht="15.75" x14ac:dyDescent="0.25">
      <c r="B23" s="150" t="s">
        <v>127</v>
      </c>
      <c r="C23" s="151" t="s">
        <v>29</v>
      </c>
      <c r="D23" s="117">
        <v>3479</v>
      </c>
      <c r="E23" s="118" t="s">
        <v>274</v>
      </c>
      <c r="F23" s="121" t="s">
        <v>275</v>
      </c>
    </row>
    <row r="24" spans="2:6" s="116" customFormat="1" ht="15.75" x14ac:dyDescent="0.25">
      <c r="B24" s="150" t="s">
        <v>128</v>
      </c>
      <c r="C24" s="151" t="s">
        <v>30</v>
      </c>
      <c r="D24" s="117">
        <v>4019</v>
      </c>
      <c r="E24" s="118" t="s">
        <v>274</v>
      </c>
      <c r="F24" s="121" t="s">
        <v>275</v>
      </c>
    </row>
    <row r="25" spans="2:6" s="116" customFormat="1" ht="15.75" x14ac:dyDescent="0.25">
      <c r="B25" s="150" t="s">
        <v>129</v>
      </c>
      <c r="C25" s="151" t="s">
        <v>31</v>
      </c>
      <c r="D25" s="117">
        <v>2936</v>
      </c>
      <c r="E25" s="118" t="s">
        <v>274</v>
      </c>
      <c r="F25" s="121" t="s">
        <v>275</v>
      </c>
    </row>
    <row r="26" spans="2:6" s="116" customFormat="1" ht="15.75" x14ac:dyDescent="0.25">
      <c r="B26" s="150" t="s">
        <v>130</v>
      </c>
      <c r="C26" s="151" t="s">
        <v>32</v>
      </c>
      <c r="D26" s="117">
        <v>4044</v>
      </c>
      <c r="E26" s="118" t="s">
        <v>274</v>
      </c>
      <c r="F26" s="121" t="s">
        <v>275</v>
      </c>
    </row>
    <row r="27" spans="2:6" s="116" customFormat="1" ht="15.75" x14ac:dyDescent="0.25">
      <c r="B27" s="150" t="s">
        <v>131</v>
      </c>
      <c r="C27" s="151" t="s">
        <v>33</v>
      </c>
      <c r="D27" s="117">
        <v>3335</v>
      </c>
      <c r="E27" s="118" t="s">
        <v>274</v>
      </c>
      <c r="F27" s="121" t="s">
        <v>275</v>
      </c>
    </row>
    <row r="28" spans="2:6" s="116" customFormat="1" ht="15.75" x14ac:dyDescent="0.25">
      <c r="B28" s="150" t="s">
        <v>132</v>
      </c>
      <c r="C28" s="151" t="s">
        <v>34</v>
      </c>
      <c r="D28" s="117">
        <v>3255</v>
      </c>
      <c r="E28" s="118" t="s">
        <v>274</v>
      </c>
      <c r="F28" s="121" t="s">
        <v>275</v>
      </c>
    </row>
    <row r="29" spans="2:6" s="116" customFormat="1" ht="15.75" x14ac:dyDescent="0.25">
      <c r="B29" s="150" t="s">
        <v>133</v>
      </c>
      <c r="C29" s="151" t="s">
        <v>35</v>
      </c>
      <c r="D29" s="117">
        <v>3221</v>
      </c>
      <c r="E29" s="118" t="s">
        <v>274</v>
      </c>
      <c r="F29" s="121" t="s">
        <v>275</v>
      </c>
    </row>
    <row r="30" spans="2:6" s="116" customFormat="1" ht="15.75" x14ac:dyDescent="0.25">
      <c r="B30" s="150" t="s">
        <v>134</v>
      </c>
      <c r="C30" s="151" t="s">
        <v>36</v>
      </c>
      <c r="D30" s="117">
        <v>2230</v>
      </c>
      <c r="E30" s="118" t="s">
        <v>274</v>
      </c>
      <c r="F30" s="121" t="s">
        <v>275</v>
      </c>
    </row>
    <row r="31" spans="2:6" s="116" customFormat="1" ht="15.75" x14ac:dyDescent="0.25">
      <c r="B31" s="150" t="s">
        <v>135</v>
      </c>
      <c r="C31" s="151" t="s">
        <v>37</v>
      </c>
      <c r="D31" s="117">
        <v>2218</v>
      </c>
      <c r="E31" s="118" t="s">
        <v>274</v>
      </c>
      <c r="F31" s="121" t="s">
        <v>275</v>
      </c>
    </row>
    <row r="32" spans="2:6" s="116" customFormat="1" ht="15.75" x14ac:dyDescent="0.25">
      <c r="B32" s="150" t="s">
        <v>136</v>
      </c>
      <c r="C32" s="151" t="s">
        <v>38</v>
      </c>
      <c r="D32" s="117">
        <v>1816</v>
      </c>
      <c r="E32" s="118" t="s">
        <v>274</v>
      </c>
      <c r="F32" s="121" t="s">
        <v>275</v>
      </c>
    </row>
    <row r="33" spans="2:6" s="116" customFormat="1" ht="15.75" x14ac:dyDescent="0.25">
      <c r="B33" s="150" t="s">
        <v>137</v>
      </c>
      <c r="C33" s="152" t="s">
        <v>39</v>
      </c>
      <c r="D33" s="119">
        <v>2164</v>
      </c>
      <c r="E33" s="118" t="s">
        <v>274</v>
      </c>
      <c r="F33" s="121" t="s">
        <v>275</v>
      </c>
    </row>
    <row r="34" spans="2:6" s="116" customFormat="1" ht="15.75" x14ac:dyDescent="0.25">
      <c r="B34" s="153" t="s">
        <v>138</v>
      </c>
      <c r="C34" s="154" t="s">
        <v>270</v>
      </c>
      <c r="D34" s="117">
        <v>2921</v>
      </c>
      <c r="E34" s="118" t="s">
        <v>274</v>
      </c>
      <c r="F34" s="121" t="s">
        <v>275</v>
      </c>
    </row>
    <row r="35" spans="2:6" s="116" customFormat="1" ht="15.75" x14ac:dyDescent="0.25">
      <c r="B35" s="153" t="s">
        <v>139</v>
      </c>
      <c r="C35" s="155" t="s">
        <v>271</v>
      </c>
      <c r="D35" s="117">
        <v>3507</v>
      </c>
      <c r="E35" s="118" t="s">
        <v>274</v>
      </c>
      <c r="F35" s="121" t="s">
        <v>275</v>
      </c>
    </row>
    <row r="36" spans="2:6" s="116" customFormat="1" ht="15.75" x14ac:dyDescent="0.25">
      <c r="B36" s="153" t="s">
        <v>140</v>
      </c>
      <c r="C36" s="155" t="s">
        <v>141</v>
      </c>
      <c r="D36" s="117">
        <v>3831</v>
      </c>
      <c r="E36" s="118" t="s">
        <v>274</v>
      </c>
      <c r="F36" s="121" t="s">
        <v>275</v>
      </c>
    </row>
    <row r="37" spans="2:6" s="116" customFormat="1" ht="15.75" x14ac:dyDescent="0.25">
      <c r="B37" s="153" t="s">
        <v>142</v>
      </c>
      <c r="C37" s="155" t="s">
        <v>143</v>
      </c>
      <c r="D37" s="117">
        <v>2382</v>
      </c>
      <c r="E37" s="118" t="s">
        <v>274</v>
      </c>
      <c r="F37" s="121" t="s">
        <v>275</v>
      </c>
    </row>
    <row r="38" spans="2:6" s="116" customFormat="1" ht="15.75" x14ac:dyDescent="0.25">
      <c r="B38" s="153" t="s">
        <v>144</v>
      </c>
      <c r="C38" s="155" t="s">
        <v>145</v>
      </c>
      <c r="D38" s="117">
        <v>1826</v>
      </c>
      <c r="E38" s="118" t="s">
        <v>274</v>
      </c>
      <c r="F38" s="121" t="s">
        <v>275</v>
      </c>
    </row>
    <row r="39" spans="2:6" s="116" customFormat="1" ht="15.75" x14ac:dyDescent="0.25">
      <c r="B39" s="153" t="s">
        <v>146</v>
      </c>
      <c r="C39" s="155" t="s">
        <v>147</v>
      </c>
      <c r="D39" s="117">
        <v>902</v>
      </c>
      <c r="E39" s="118" t="s">
        <v>274</v>
      </c>
      <c r="F39" s="121" t="s">
        <v>275</v>
      </c>
    </row>
    <row r="40" spans="2:6" s="116" customFormat="1" ht="15.75" x14ac:dyDescent="0.25">
      <c r="B40" s="153" t="s">
        <v>148</v>
      </c>
      <c r="C40" s="155" t="s">
        <v>149</v>
      </c>
      <c r="D40" s="117">
        <v>1555</v>
      </c>
      <c r="E40" s="118" t="s">
        <v>274</v>
      </c>
      <c r="F40" s="121" t="s">
        <v>275</v>
      </c>
    </row>
    <row r="41" spans="2:6" s="116" customFormat="1" ht="15.75" x14ac:dyDescent="0.25">
      <c r="B41" s="153" t="s">
        <v>150</v>
      </c>
      <c r="C41" s="155" t="s">
        <v>151</v>
      </c>
      <c r="D41" s="117">
        <v>1733</v>
      </c>
      <c r="E41" s="118" t="s">
        <v>274</v>
      </c>
      <c r="F41" s="121" t="s">
        <v>275</v>
      </c>
    </row>
    <row r="42" spans="2:6" s="116" customFormat="1" ht="15.75" x14ac:dyDescent="0.25">
      <c r="B42" s="153" t="s">
        <v>152</v>
      </c>
      <c r="C42" s="155" t="s">
        <v>153</v>
      </c>
      <c r="D42" s="117">
        <v>1019</v>
      </c>
      <c r="E42" s="118" t="s">
        <v>274</v>
      </c>
      <c r="F42" s="121" t="s">
        <v>275</v>
      </c>
    </row>
    <row r="43" spans="2:6" s="116" customFormat="1" ht="15.75" x14ac:dyDescent="0.25">
      <c r="B43" s="153" t="s">
        <v>154</v>
      </c>
      <c r="C43" s="155" t="s">
        <v>155</v>
      </c>
      <c r="D43" s="117">
        <v>1231</v>
      </c>
      <c r="E43" s="118" t="s">
        <v>274</v>
      </c>
      <c r="F43" s="121" t="s">
        <v>275</v>
      </c>
    </row>
    <row r="44" spans="2:6" s="116" customFormat="1" ht="15.75" x14ac:dyDescent="0.25">
      <c r="B44" s="153" t="s">
        <v>156</v>
      </c>
      <c r="C44" s="155" t="s">
        <v>157</v>
      </c>
      <c r="D44" s="117">
        <v>5265</v>
      </c>
      <c r="E44" s="118" t="s">
        <v>274</v>
      </c>
      <c r="F44" s="121" t="s">
        <v>275</v>
      </c>
    </row>
    <row r="45" spans="2:6" s="116" customFormat="1" ht="15.75" x14ac:dyDescent="0.25">
      <c r="B45" s="153" t="s">
        <v>158</v>
      </c>
      <c r="C45" s="155" t="s">
        <v>159</v>
      </c>
      <c r="D45" s="117">
        <v>1662</v>
      </c>
      <c r="E45" s="118" t="s">
        <v>274</v>
      </c>
      <c r="F45" s="121" t="s">
        <v>275</v>
      </c>
    </row>
    <row r="46" spans="2:6" s="116" customFormat="1" ht="15.75" x14ac:dyDescent="0.25">
      <c r="B46" s="153" t="s">
        <v>160</v>
      </c>
      <c r="C46" s="155" t="s">
        <v>161</v>
      </c>
      <c r="D46" s="117">
        <v>632</v>
      </c>
      <c r="E46" s="118" t="s">
        <v>274</v>
      </c>
      <c r="F46" s="121" t="s">
        <v>275</v>
      </c>
    </row>
    <row r="47" spans="2:6" s="116" customFormat="1" ht="15.75" x14ac:dyDescent="0.25">
      <c r="B47" s="153" t="s">
        <v>162</v>
      </c>
      <c r="C47" s="155" t="s">
        <v>163</v>
      </c>
      <c r="D47" s="117">
        <v>4538</v>
      </c>
      <c r="E47" s="118" t="s">
        <v>274</v>
      </c>
      <c r="F47" s="121" t="s">
        <v>275</v>
      </c>
    </row>
    <row r="48" spans="2:6" s="116" customFormat="1" ht="15.75" x14ac:dyDescent="0.25">
      <c r="B48" s="153" t="s">
        <v>164</v>
      </c>
      <c r="C48" s="155" t="s">
        <v>165</v>
      </c>
      <c r="D48" s="117">
        <v>3981</v>
      </c>
      <c r="E48" s="118" t="s">
        <v>274</v>
      </c>
      <c r="F48" s="121" t="s">
        <v>275</v>
      </c>
    </row>
    <row r="49" spans="1:6" s="116" customFormat="1" ht="15.75" x14ac:dyDescent="0.25">
      <c r="B49" s="153" t="s">
        <v>166</v>
      </c>
      <c r="C49" s="155" t="s">
        <v>167</v>
      </c>
      <c r="D49" s="117">
        <v>2367</v>
      </c>
      <c r="E49" s="118" t="s">
        <v>274</v>
      </c>
      <c r="F49" s="121" t="s">
        <v>275</v>
      </c>
    </row>
    <row r="50" spans="1:6" s="116" customFormat="1" ht="15.75" x14ac:dyDescent="0.25">
      <c r="B50" s="153" t="s">
        <v>168</v>
      </c>
      <c r="C50" s="155" t="s">
        <v>169</v>
      </c>
      <c r="D50" s="117">
        <v>3267</v>
      </c>
      <c r="E50" s="118" t="s">
        <v>274</v>
      </c>
      <c r="F50" s="121" t="s">
        <v>275</v>
      </c>
    </row>
    <row r="51" spans="1:6" s="116" customFormat="1" ht="15.75" x14ac:dyDescent="0.25">
      <c r="B51" s="153" t="s">
        <v>170</v>
      </c>
      <c r="C51" s="155" t="s">
        <v>171</v>
      </c>
      <c r="D51" s="117">
        <v>3276</v>
      </c>
      <c r="E51" s="118" t="s">
        <v>274</v>
      </c>
      <c r="F51" s="121" t="s">
        <v>275</v>
      </c>
    </row>
    <row r="52" spans="1:6" s="116" customFormat="1" ht="15.75" x14ac:dyDescent="0.25">
      <c r="B52" s="153" t="s">
        <v>172</v>
      </c>
      <c r="C52" s="155" t="s">
        <v>173</v>
      </c>
      <c r="D52" s="117">
        <v>1183</v>
      </c>
      <c r="E52" s="118" t="s">
        <v>274</v>
      </c>
      <c r="F52" s="121" t="s">
        <v>275</v>
      </c>
    </row>
    <row r="53" spans="1:6" s="116" customFormat="1" ht="15.75" x14ac:dyDescent="0.25">
      <c r="B53" s="153" t="s">
        <v>174</v>
      </c>
      <c r="C53" s="155" t="s">
        <v>175</v>
      </c>
      <c r="D53" s="117">
        <v>2172</v>
      </c>
      <c r="E53" s="118" t="s">
        <v>274</v>
      </c>
      <c r="F53" s="121" t="s">
        <v>275</v>
      </c>
    </row>
    <row r="54" spans="1:6" s="116" customFormat="1" ht="15.75" x14ac:dyDescent="0.25">
      <c r="B54" s="153" t="s">
        <v>176</v>
      </c>
      <c r="C54" s="155" t="s">
        <v>177</v>
      </c>
      <c r="D54" s="117">
        <v>1992</v>
      </c>
      <c r="E54" s="118" t="s">
        <v>274</v>
      </c>
      <c r="F54" s="121" t="s">
        <v>275</v>
      </c>
    </row>
    <row r="55" spans="1:6" s="116" customFormat="1" ht="15.75" x14ac:dyDescent="0.25">
      <c r="B55" s="153" t="s">
        <v>178</v>
      </c>
      <c r="C55" s="155" t="s">
        <v>272</v>
      </c>
      <c r="D55" s="117">
        <v>3902</v>
      </c>
      <c r="E55" s="118" t="s">
        <v>274</v>
      </c>
      <c r="F55" s="121" t="s">
        <v>275</v>
      </c>
    </row>
    <row r="56" spans="1:6" s="116" customFormat="1" ht="16.5" thickBot="1" x14ac:dyDescent="0.3">
      <c r="B56" s="153" t="s">
        <v>179</v>
      </c>
      <c r="C56" s="156" t="s">
        <v>273</v>
      </c>
      <c r="D56" s="120">
        <v>2380</v>
      </c>
      <c r="E56" s="118" t="s">
        <v>274</v>
      </c>
      <c r="F56" s="121" t="s">
        <v>275</v>
      </c>
    </row>
    <row r="57" spans="1:6" s="95" customFormat="1" ht="16.5" customHeight="1" thickBot="1" x14ac:dyDescent="0.3">
      <c r="A57" s="91">
        <v>2</v>
      </c>
      <c r="B57" s="92"/>
      <c r="C57" s="96" t="s">
        <v>40</v>
      </c>
      <c r="D57" s="94"/>
      <c r="E57" s="94"/>
      <c r="F57" s="94"/>
    </row>
    <row r="58" spans="1:6" s="95" customFormat="1" ht="15.75" x14ac:dyDescent="0.25">
      <c r="B58" s="157" t="s">
        <v>41</v>
      </c>
      <c r="C58" s="158" t="s">
        <v>276</v>
      </c>
      <c r="D58" s="97">
        <v>11117</v>
      </c>
      <c r="E58" s="121" t="s">
        <v>274</v>
      </c>
      <c r="F58" s="121" t="s">
        <v>275</v>
      </c>
    </row>
    <row r="59" spans="1:6" s="95" customFormat="1" ht="15.75" x14ac:dyDescent="0.25">
      <c r="B59" s="159" t="s">
        <v>42</v>
      </c>
      <c r="C59" s="160" t="s">
        <v>277</v>
      </c>
      <c r="D59" s="97">
        <v>11117</v>
      </c>
      <c r="E59" s="121" t="s">
        <v>274</v>
      </c>
      <c r="F59" s="121" t="s">
        <v>275</v>
      </c>
    </row>
    <row r="60" spans="1:6" s="95" customFormat="1" ht="15.75" x14ac:dyDescent="0.25">
      <c r="B60" s="159" t="s">
        <v>43</v>
      </c>
      <c r="C60" s="160" t="s">
        <v>278</v>
      </c>
      <c r="D60" s="97">
        <v>11349</v>
      </c>
      <c r="E60" s="121" t="s">
        <v>274</v>
      </c>
      <c r="F60" s="121" t="s">
        <v>275</v>
      </c>
    </row>
    <row r="61" spans="1:6" s="95" customFormat="1" ht="15.75" x14ac:dyDescent="0.25">
      <c r="B61" s="159" t="s">
        <v>44</v>
      </c>
      <c r="C61" s="160" t="s">
        <v>279</v>
      </c>
      <c r="D61" s="97">
        <v>11349</v>
      </c>
      <c r="E61" s="121" t="s">
        <v>274</v>
      </c>
      <c r="F61" s="121" t="s">
        <v>275</v>
      </c>
    </row>
    <row r="62" spans="1:6" s="95" customFormat="1" ht="15.75" x14ac:dyDescent="0.25">
      <c r="B62" s="161" t="s">
        <v>45</v>
      </c>
      <c r="C62" s="162" t="s">
        <v>280</v>
      </c>
      <c r="D62" s="97">
        <v>2136</v>
      </c>
      <c r="E62" s="121" t="s">
        <v>274</v>
      </c>
      <c r="F62" s="121" t="s">
        <v>275</v>
      </c>
    </row>
    <row r="63" spans="1:6" s="95" customFormat="1" ht="15.75" x14ac:dyDescent="0.25">
      <c r="B63" s="161" t="s">
        <v>46</v>
      </c>
      <c r="C63" s="162" t="s">
        <v>281</v>
      </c>
      <c r="D63" s="97">
        <v>2176</v>
      </c>
      <c r="E63" s="121" t="s">
        <v>274</v>
      </c>
      <c r="F63" s="121" t="s">
        <v>275</v>
      </c>
    </row>
    <row r="64" spans="1:6" s="95" customFormat="1" ht="15.75" x14ac:dyDescent="0.25">
      <c r="B64" s="159" t="s">
        <v>47</v>
      </c>
      <c r="C64" s="163" t="s">
        <v>282</v>
      </c>
      <c r="D64" s="97">
        <v>3909</v>
      </c>
      <c r="E64" s="121" t="s">
        <v>274</v>
      </c>
      <c r="F64" s="121" t="s">
        <v>275</v>
      </c>
    </row>
    <row r="65" spans="1:6" s="95" customFormat="1" ht="15.75" x14ac:dyDescent="0.25">
      <c r="B65" s="159" t="s">
        <v>48</v>
      </c>
      <c r="C65" s="160" t="s">
        <v>283</v>
      </c>
      <c r="D65" s="97">
        <v>4920</v>
      </c>
      <c r="E65" s="121" t="s">
        <v>274</v>
      </c>
      <c r="F65" s="121" t="s">
        <v>275</v>
      </c>
    </row>
    <row r="66" spans="1:6" s="95" customFormat="1" ht="15.75" x14ac:dyDescent="0.25">
      <c r="B66" s="159" t="s">
        <v>49</v>
      </c>
      <c r="C66" s="160" t="s">
        <v>284</v>
      </c>
      <c r="D66" s="97">
        <v>5905</v>
      </c>
      <c r="E66" s="121" t="s">
        <v>274</v>
      </c>
      <c r="F66" s="121" t="s">
        <v>275</v>
      </c>
    </row>
    <row r="67" spans="1:6" s="95" customFormat="1" ht="15.75" x14ac:dyDescent="0.25">
      <c r="B67" s="159" t="s">
        <v>50</v>
      </c>
      <c r="C67" s="160" t="s">
        <v>285</v>
      </c>
      <c r="D67" s="97">
        <v>3588</v>
      </c>
      <c r="E67" s="121" t="s">
        <v>274</v>
      </c>
      <c r="F67" s="121" t="s">
        <v>275</v>
      </c>
    </row>
    <row r="68" spans="1:6" s="95" customFormat="1" ht="15.75" x14ac:dyDescent="0.25">
      <c r="B68" s="159" t="s">
        <v>51</v>
      </c>
      <c r="C68" s="160" t="s">
        <v>286</v>
      </c>
      <c r="D68" s="97">
        <v>1688</v>
      </c>
      <c r="E68" s="121" t="s">
        <v>274</v>
      </c>
      <c r="F68" s="121" t="s">
        <v>275</v>
      </c>
    </row>
    <row r="69" spans="1:6" s="95" customFormat="1" ht="15.75" x14ac:dyDescent="0.25">
      <c r="B69" s="161" t="s">
        <v>52</v>
      </c>
      <c r="C69" s="162" t="s">
        <v>287</v>
      </c>
      <c r="D69" s="97">
        <v>3726</v>
      </c>
      <c r="E69" s="121" t="s">
        <v>274</v>
      </c>
      <c r="F69" s="121" t="s">
        <v>275</v>
      </c>
    </row>
    <row r="70" spans="1:6" s="95" customFormat="1" ht="15.75" x14ac:dyDescent="0.25">
      <c r="B70" s="161" t="s">
        <v>288</v>
      </c>
      <c r="C70" s="162" t="s">
        <v>289</v>
      </c>
      <c r="D70" s="97">
        <v>948</v>
      </c>
      <c r="E70" s="121" t="s">
        <v>274</v>
      </c>
      <c r="F70" s="121" t="s">
        <v>275</v>
      </c>
    </row>
    <row r="71" spans="1:6" s="95" customFormat="1" ht="16.5" thickBot="1" x14ac:dyDescent="0.3">
      <c r="B71" s="164" t="s">
        <v>290</v>
      </c>
      <c r="C71" s="165" t="s">
        <v>291</v>
      </c>
      <c r="D71" s="97">
        <v>2290</v>
      </c>
      <c r="E71" s="121" t="s">
        <v>274</v>
      </c>
      <c r="F71" s="121" t="s">
        <v>275</v>
      </c>
    </row>
    <row r="72" spans="1:6" s="95" customFormat="1" ht="16.5" customHeight="1" thickBot="1" x14ac:dyDescent="0.3">
      <c r="A72" s="91">
        <v>3</v>
      </c>
      <c r="B72" s="92"/>
      <c r="C72" s="93" t="s">
        <v>53</v>
      </c>
      <c r="D72" s="94"/>
      <c r="E72" s="94"/>
      <c r="F72" s="94"/>
    </row>
    <row r="73" spans="1:6" s="95" customFormat="1" ht="15.75" x14ac:dyDescent="0.25">
      <c r="B73" s="166" t="s">
        <v>54</v>
      </c>
      <c r="C73" s="167" t="s">
        <v>292</v>
      </c>
      <c r="D73" s="98">
        <v>8776</v>
      </c>
      <c r="E73" s="121" t="s">
        <v>274</v>
      </c>
      <c r="F73" s="121" t="s">
        <v>275</v>
      </c>
    </row>
    <row r="74" spans="1:6" s="95" customFormat="1" ht="15.75" x14ac:dyDescent="0.25">
      <c r="B74" s="159" t="s">
        <v>55</v>
      </c>
      <c r="C74" s="168" t="s">
        <v>293</v>
      </c>
      <c r="D74" s="98">
        <v>8776</v>
      </c>
      <c r="E74" s="121" t="s">
        <v>274</v>
      </c>
      <c r="F74" s="121" t="s">
        <v>275</v>
      </c>
    </row>
    <row r="75" spans="1:6" s="95" customFormat="1" ht="15.75" x14ac:dyDescent="0.25">
      <c r="B75" s="159" t="s">
        <v>56</v>
      </c>
      <c r="C75" s="168" t="s">
        <v>294</v>
      </c>
      <c r="D75" s="98">
        <v>9995</v>
      </c>
      <c r="E75" s="121" t="s">
        <v>274</v>
      </c>
      <c r="F75" s="121" t="s">
        <v>275</v>
      </c>
    </row>
    <row r="76" spans="1:6" s="95" customFormat="1" ht="15.75" x14ac:dyDescent="0.25">
      <c r="B76" s="159" t="s">
        <v>57</v>
      </c>
      <c r="C76" s="168" t="s">
        <v>295</v>
      </c>
      <c r="D76" s="98">
        <v>9939</v>
      </c>
      <c r="E76" s="121" t="s">
        <v>274</v>
      </c>
      <c r="F76" s="121" t="s">
        <v>275</v>
      </c>
    </row>
    <row r="77" spans="1:6" s="95" customFormat="1" ht="15.75" x14ac:dyDescent="0.25">
      <c r="B77" s="159" t="s">
        <v>60</v>
      </c>
      <c r="C77" s="168" t="s">
        <v>296</v>
      </c>
      <c r="D77" s="98">
        <v>7468</v>
      </c>
      <c r="E77" s="121" t="s">
        <v>274</v>
      </c>
      <c r="F77" s="121" t="s">
        <v>275</v>
      </c>
    </row>
    <row r="78" spans="1:6" s="95" customFormat="1" ht="15.75" x14ac:dyDescent="0.25">
      <c r="B78" s="159" t="s">
        <v>58</v>
      </c>
      <c r="C78" s="168" t="s">
        <v>297</v>
      </c>
      <c r="D78" s="98">
        <v>10980</v>
      </c>
      <c r="E78" s="121" t="s">
        <v>274</v>
      </c>
      <c r="F78" s="121" t="s">
        <v>275</v>
      </c>
    </row>
    <row r="79" spans="1:6" s="95" customFormat="1" ht="15.75" x14ac:dyDescent="0.25">
      <c r="B79" s="159" t="s">
        <v>59</v>
      </c>
      <c r="C79" s="168" t="s">
        <v>298</v>
      </c>
      <c r="D79" s="98">
        <v>4214</v>
      </c>
      <c r="E79" s="121" t="s">
        <v>274</v>
      </c>
      <c r="F79" s="121" t="s">
        <v>275</v>
      </c>
    </row>
    <row r="80" spans="1:6" s="95" customFormat="1" ht="15.75" x14ac:dyDescent="0.25">
      <c r="B80" s="159" t="s">
        <v>61</v>
      </c>
      <c r="C80" s="169" t="s">
        <v>299</v>
      </c>
      <c r="D80" s="98">
        <v>1326</v>
      </c>
      <c r="E80" s="121" t="s">
        <v>274</v>
      </c>
      <c r="F80" s="121" t="s">
        <v>275</v>
      </c>
    </row>
    <row r="81" spans="1:6" s="95" customFormat="1" ht="15.75" x14ac:dyDescent="0.25">
      <c r="B81" s="159" t="s">
        <v>62</v>
      </c>
      <c r="C81" s="168" t="s">
        <v>300</v>
      </c>
      <c r="D81" s="98">
        <v>2711</v>
      </c>
      <c r="E81" s="121" t="s">
        <v>274</v>
      </c>
      <c r="F81" s="121" t="s">
        <v>275</v>
      </c>
    </row>
    <row r="82" spans="1:6" s="95" customFormat="1" ht="15.75" x14ac:dyDescent="0.25">
      <c r="B82" s="159" t="s">
        <v>63</v>
      </c>
      <c r="C82" s="168" t="s">
        <v>301</v>
      </c>
      <c r="D82" s="98">
        <v>3015</v>
      </c>
      <c r="E82" s="121" t="s">
        <v>274</v>
      </c>
      <c r="F82" s="121" t="s">
        <v>275</v>
      </c>
    </row>
    <row r="83" spans="1:6" s="95" customFormat="1" ht="15.75" x14ac:dyDescent="0.25">
      <c r="B83" s="159" t="s">
        <v>64</v>
      </c>
      <c r="C83" s="168" t="s">
        <v>302</v>
      </c>
      <c r="D83" s="98">
        <v>2072</v>
      </c>
      <c r="E83" s="121" t="s">
        <v>274</v>
      </c>
      <c r="F83" s="121" t="s">
        <v>275</v>
      </c>
    </row>
    <row r="84" spans="1:6" s="95" customFormat="1" ht="15.75" x14ac:dyDescent="0.25">
      <c r="B84" s="159" t="s">
        <v>65</v>
      </c>
      <c r="C84" s="168" t="s">
        <v>303</v>
      </c>
      <c r="D84" s="98">
        <v>4551</v>
      </c>
      <c r="E84" s="121" t="s">
        <v>274</v>
      </c>
      <c r="F84" s="121" t="s">
        <v>275</v>
      </c>
    </row>
    <row r="85" spans="1:6" s="95" customFormat="1" ht="15.75" x14ac:dyDescent="0.25">
      <c r="B85" s="159" t="s">
        <v>66</v>
      </c>
      <c r="C85" s="168" t="s">
        <v>304</v>
      </c>
      <c r="D85" s="98">
        <v>739</v>
      </c>
      <c r="E85" s="121" t="s">
        <v>274</v>
      </c>
      <c r="F85" s="121" t="s">
        <v>275</v>
      </c>
    </row>
    <row r="86" spans="1:6" s="95" customFormat="1" ht="15.75" x14ac:dyDescent="0.25">
      <c r="B86" s="159" t="s">
        <v>67</v>
      </c>
      <c r="C86" s="168" t="s">
        <v>305</v>
      </c>
      <c r="D86" s="98">
        <v>4821</v>
      </c>
      <c r="E86" s="121" t="s">
        <v>274</v>
      </c>
      <c r="F86" s="121" t="s">
        <v>275</v>
      </c>
    </row>
    <row r="87" spans="1:6" s="95" customFormat="1" ht="15.75" x14ac:dyDescent="0.25">
      <c r="B87" s="159" t="s">
        <v>68</v>
      </c>
      <c r="C87" s="168" t="s">
        <v>306</v>
      </c>
      <c r="D87" s="98">
        <v>3309</v>
      </c>
      <c r="E87" s="121" t="s">
        <v>274</v>
      </c>
      <c r="F87" s="121" t="s">
        <v>275</v>
      </c>
    </row>
    <row r="88" spans="1:6" s="95" customFormat="1" ht="15.75" x14ac:dyDescent="0.25">
      <c r="B88" s="161" t="s">
        <v>102</v>
      </c>
      <c r="C88" s="170" t="s">
        <v>307</v>
      </c>
      <c r="D88" s="98">
        <v>3120</v>
      </c>
      <c r="E88" s="121" t="s">
        <v>274</v>
      </c>
      <c r="F88" s="121" t="s">
        <v>275</v>
      </c>
    </row>
    <row r="89" spans="1:6" s="95" customFormat="1" ht="15.75" x14ac:dyDescent="0.25">
      <c r="B89" s="161" t="s">
        <v>308</v>
      </c>
      <c r="C89" s="170" t="s">
        <v>309</v>
      </c>
      <c r="D89" s="99">
        <v>670</v>
      </c>
      <c r="E89" s="122" t="s">
        <v>274</v>
      </c>
      <c r="F89" s="121" t="s">
        <v>275</v>
      </c>
    </row>
    <row r="90" spans="1:6" s="95" customFormat="1" ht="16.5" thickBot="1" x14ac:dyDescent="0.3">
      <c r="B90" s="164" t="s">
        <v>310</v>
      </c>
      <c r="C90" s="171" t="s">
        <v>311</v>
      </c>
      <c r="D90" s="99">
        <v>400</v>
      </c>
      <c r="E90" s="122" t="s">
        <v>274</v>
      </c>
      <c r="F90" s="121" t="s">
        <v>275</v>
      </c>
    </row>
    <row r="91" spans="1:6" s="95" customFormat="1" ht="35.25" customHeight="1" thickBot="1" x14ac:dyDescent="0.3">
      <c r="A91" s="148" t="s">
        <v>103</v>
      </c>
      <c r="B91" s="172" t="s">
        <v>71</v>
      </c>
      <c r="C91" s="173" t="s">
        <v>180</v>
      </c>
      <c r="D91" s="174" t="s">
        <v>72</v>
      </c>
      <c r="E91" s="148" t="s">
        <v>104</v>
      </c>
      <c r="F91" s="181"/>
    </row>
    <row r="92" spans="1:6" s="95" customFormat="1" ht="30.75" customHeight="1" thickBot="1" x14ac:dyDescent="0.3">
      <c r="A92" s="92">
        <v>1</v>
      </c>
      <c r="B92" s="92"/>
      <c r="C92" s="100" t="s">
        <v>181</v>
      </c>
      <c r="D92" s="91"/>
      <c r="E92" s="123"/>
      <c r="F92" s="123"/>
    </row>
    <row r="93" spans="1:6" s="95" customFormat="1" ht="30.75" customHeight="1" x14ac:dyDescent="0.25">
      <c r="A93" s="101"/>
      <c r="B93" s="102" t="s">
        <v>73</v>
      </c>
      <c r="C93" s="103" t="s">
        <v>182</v>
      </c>
      <c r="D93" s="97">
        <v>1350</v>
      </c>
      <c r="E93" s="124" t="s">
        <v>183</v>
      </c>
      <c r="F93" s="124"/>
    </row>
    <row r="94" spans="1:6" s="95" customFormat="1" ht="21" customHeight="1" x14ac:dyDescent="0.25">
      <c r="A94" s="101"/>
      <c r="B94" s="102" t="s">
        <v>74</v>
      </c>
      <c r="C94" s="103" t="s">
        <v>184</v>
      </c>
      <c r="D94" s="97">
        <v>1170</v>
      </c>
      <c r="E94" s="125" t="s">
        <v>183</v>
      </c>
      <c r="F94" s="125"/>
    </row>
    <row r="95" spans="1:6" s="95" customFormat="1" ht="34.5" customHeight="1" x14ac:dyDescent="0.25">
      <c r="A95" s="101"/>
      <c r="B95" s="102" t="s">
        <v>75</v>
      </c>
      <c r="C95" s="103" t="s">
        <v>185</v>
      </c>
      <c r="D95" s="97">
        <v>700</v>
      </c>
      <c r="E95" s="125" t="s">
        <v>183</v>
      </c>
      <c r="F95" s="125"/>
    </row>
    <row r="96" spans="1:6" s="95" customFormat="1" ht="29.25" customHeight="1" x14ac:dyDescent="0.25">
      <c r="A96" s="101"/>
      <c r="B96" s="102" t="s">
        <v>76</v>
      </c>
      <c r="C96" s="103" t="s">
        <v>186</v>
      </c>
      <c r="D96" s="97">
        <v>1100</v>
      </c>
      <c r="E96" s="125" t="s">
        <v>183</v>
      </c>
      <c r="F96" s="125"/>
    </row>
    <row r="97" spans="1:6" s="95" customFormat="1" ht="26.25" thickBot="1" x14ac:dyDescent="0.3">
      <c r="A97" s="101"/>
      <c r="B97" s="102" t="s">
        <v>77</v>
      </c>
      <c r="C97" s="103" t="s">
        <v>187</v>
      </c>
      <c r="D97" s="97">
        <v>950</v>
      </c>
      <c r="E97" s="125" t="s">
        <v>183</v>
      </c>
      <c r="F97" s="125"/>
    </row>
    <row r="98" spans="1:6" s="116" customFormat="1" ht="27" customHeight="1" thickBot="1" x14ac:dyDescent="0.3">
      <c r="A98" s="126"/>
      <c r="B98" s="127" t="s">
        <v>78</v>
      </c>
      <c r="C98" s="128" t="s">
        <v>188</v>
      </c>
      <c r="D98" s="117">
        <v>1700</v>
      </c>
      <c r="E98" s="118" t="s">
        <v>113</v>
      </c>
      <c r="F98" s="183" t="s">
        <v>312</v>
      </c>
    </row>
    <row r="99" spans="1:6" s="116" customFormat="1" ht="29.25" customHeight="1" x14ac:dyDescent="0.25">
      <c r="A99" s="126"/>
      <c r="B99" s="127" t="s">
        <v>110</v>
      </c>
      <c r="C99" s="128" t="s">
        <v>189</v>
      </c>
      <c r="D99" s="117">
        <v>800</v>
      </c>
      <c r="E99" s="118" t="s">
        <v>113</v>
      </c>
      <c r="F99" s="218" t="s">
        <v>190</v>
      </c>
    </row>
    <row r="100" spans="1:6" s="116" customFormat="1" ht="36.75" customHeight="1" thickBot="1" x14ac:dyDescent="0.3">
      <c r="A100" s="126"/>
      <c r="B100" s="127" t="s">
        <v>111</v>
      </c>
      <c r="C100" s="128" t="s">
        <v>191</v>
      </c>
      <c r="D100" s="117">
        <v>1050</v>
      </c>
      <c r="E100" s="118" t="s">
        <v>113</v>
      </c>
      <c r="F100" s="219"/>
    </row>
    <row r="101" spans="1:6" s="95" customFormat="1" ht="25.5" x14ac:dyDescent="0.25">
      <c r="A101" s="101"/>
      <c r="B101" s="102" t="s">
        <v>79</v>
      </c>
      <c r="C101" s="103" t="s">
        <v>192</v>
      </c>
      <c r="D101" s="97">
        <v>2050</v>
      </c>
      <c r="E101" s="125" t="s">
        <v>183</v>
      </c>
      <c r="F101" s="125"/>
    </row>
    <row r="102" spans="1:6" s="95" customFormat="1" ht="25.5" x14ac:dyDescent="0.25">
      <c r="A102" s="101"/>
      <c r="B102" s="102" t="s">
        <v>80</v>
      </c>
      <c r="C102" s="103" t="s">
        <v>193</v>
      </c>
      <c r="D102" s="97">
        <v>3100</v>
      </c>
      <c r="E102" s="125" t="s">
        <v>183</v>
      </c>
      <c r="F102" s="125"/>
    </row>
    <row r="103" spans="1:6" s="95" customFormat="1" ht="15.75" x14ac:dyDescent="0.25">
      <c r="A103" s="101"/>
      <c r="B103" s="102" t="s">
        <v>81</v>
      </c>
      <c r="C103" s="103" t="s">
        <v>194</v>
      </c>
      <c r="D103" s="97">
        <v>1200</v>
      </c>
      <c r="E103" s="125" t="s">
        <v>183</v>
      </c>
      <c r="F103" s="125"/>
    </row>
    <row r="104" spans="1:6" s="95" customFormat="1" ht="15.75" x14ac:dyDescent="0.25">
      <c r="A104" s="101"/>
      <c r="B104" s="102" t="s">
        <v>82</v>
      </c>
      <c r="C104" s="103" t="s">
        <v>195</v>
      </c>
      <c r="D104" s="97">
        <v>2900</v>
      </c>
      <c r="E104" s="125" t="s">
        <v>183</v>
      </c>
      <c r="F104" s="125"/>
    </row>
    <row r="105" spans="1:6" s="116" customFormat="1" ht="25.5" x14ac:dyDescent="0.25">
      <c r="A105" s="129"/>
      <c r="B105" s="130" t="s">
        <v>83</v>
      </c>
      <c r="C105" s="131" t="s">
        <v>196</v>
      </c>
      <c r="D105" s="119">
        <v>5500</v>
      </c>
      <c r="E105" s="118" t="s">
        <v>113</v>
      </c>
      <c r="F105" s="118"/>
    </row>
    <row r="106" spans="1:6" s="116" customFormat="1" ht="26.25" thickBot="1" x14ac:dyDescent="0.3">
      <c r="A106" s="129"/>
      <c r="B106" s="130" t="s">
        <v>197</v>
      </c>
      <c r="C106" s="131" t="s">
        <v>198</v>
      </c>
      <c r="D106" s="119">
        <v>6830</v>
      </c>
      <c r="E106" s="118" t="s">
        <v>113</v>
      </c>
      <c r="F106" s="118"/>
    </row>
    <row r="107" spans="1:6" s="116" customFormat="1" ht="25.5" x14ac:dyDescent="0.25">
      <c r="A107" s="129"/>
      <c r="B107" s="130" t="s">
        <v>199</v>
      </c>
      <c r="C107" s="131" t="s">
        <v>200</v>
      </c>
      <c r="D107" s="119">
        <v>980</v>
      </c>
      <c r="E107" s="118" t="s">
        <v>113</v>
      </c>
      <c r="F107" s="220" t="s">
        <v>201</v>
      </c>
    </row>
    <row r="108" spans="1:6" s="116" customFormat="1" ht="39.75" customHeight="1" thickBot="1" x14ac:dyDescent="0.3">
      <c r="A108" s="129"/>
      <c r="B108" s="130" t="s">
        <v>202</v>
      </c>
      <c r="C108" s="131" t="s">
        <v>203</v>
      </c>
      <c r="D108" s="119">
        <v>1200</v>
      </c>
      <c r="E108" s="118" t="s">
        <v>113</v>
      </c>
      <c r="F108" s="221"/>
    </row>
    <row r="109" spans="1:6" s="116" customFormat="1" ht="25.5" customHeight="1" x14ac:dyDescent="0.25">
      <c r="A109" s="129"/>
      <c r="B109" s="130" t="s">
        <v>204</v>
      </c>
      <c r="C109" s="131" t="s">
        <v>205</v>
      </c>
      <c r="D109" s="119">
        <v>980</v>
      </c>
      <c r="E109" s="118" t="s">
        <v>113</v>
      </c>
      <c r="F109" s="220" t="s">
        <v>206</v>
      </c>
    </row>
    <row r="110" spans="1:6" s="116" customFormat="1" ht="25.5" x14ac:dyDescent="0.25">
      <c r="A110" s="129"/>
      <c r="B110" s="130" t="s">
        <v>207</v>
      </c>
      <c r="C110" s="131" t="s">
        <v>208</v>
      </c>
      <c r="D110" s="119">
        <v>1150</v>
      </c>
      <c r="E110" s="118" t="s">
        <v>113</v>
      </c>
      <c r="F110" s="222"/>
    </row>
    <row r="111" spans="1:6" s="116" customFormat="1" ht="26.25" thickBot="1" x14ac:dyDescent="0.3">
      <c r="A111" s="129"/>
      <c r="B111" s="130" t="s">
        <v>209</v>
      </c>
      <c r="C111" s="131" t="s">
        <v>210</v>
      </c>
      <c r="D111" s="119">
        <v>950</v>
      </c>
      <c r="E111" s="118" t="s">
        <v>113</v>
      </c>
      <c r="F111" s="221"/>
    </row>
    <row r="112" spans="1:6" s="116" customFormat="1" ht="16.5" customHeight="1" x14ac:dyDescent="0.25">
      <c r="A112" s="129"/>
      <c r="B112" s="130" t="s">
        <v>211</v>
      </c>
      <c r="C112" s="131" t="s">
        <v>212</v>
      </c>
      <c r="D112" s="119">
        <v>780</v>
      </c>
      <c r="E112" s="118" t="s">
        <v>113</v>
      </c>
      <c r="F112" s="118"/>
    </row>
    <row r="113" spans="1:6" s="116" customFormat="1" ht="16.5" customHeight="1" x14ac:dyDescent="0.25">
      <c r="A113" s="129"/>
      <c r="B113" s="130" t="s">
        <v>213</v>
      </c>
      <c r="C113" s="131" t="s">
        <v>214</v>
      </c>
      <c r="D113" s="119">
        <v>780</v>
      </c>
      <c r="E113" s="118" t="s">
        <v>113</v>
      </c>
      <c r="F113" s="118"/>
    </row>
    <row r="114" spans="1:6" s="116" customFormat="1" ht="16.5" customHeight="1" x14ac:dyDescent="0.25">
      <c r="A114" s="129"/>
      <c r="B114" s="127" t="s">
        <v>215</v>
      </c>
      <c r="C114" s="128" t="s">
        <v>216</v>
      </c>
      <c r="D114" s="117">
        <v>920</v>
      </c>
      <c r="E114" s="118" t="s">
        <v>113</v>
      </c>
      <c r="F114" s="118"/>
    </row>
    <row r="115" spans="1:6" s="116" customFormat="1" ht="16.5" customHeight="1" thickBot="1" x14ac:dyDescent="0.3">
      <c r="A115" s="129"/>
      <c r="B115" s="132" t="s">
        <v>217</v>
      </c>
      <c r="C115" s="133" t="s">
        <v>218</v>
      </c>
      <c r="D115" s="134">
        <v>650</v>
      </c>
      <c r="E115" s="118" t="s">
        <v>113</v>
      </c>
      <c r="F115" s="182"/>
    </row>
    <row r="116" spans="1:6" s="95" customFormat="1" ht="51" customHeight="1" thickBot="1" x14ac:dyDescent="0.3">
      <c r="A116" s="92">
        <v>2</v>
      </c>
      <c r="B116" s="92"/>
      <c r="C116" s="104" t="s">
        <v>219</v>
      </c>
      <c r="D116" s="91"/>
      <c r="E116" s="123"/>
      <c r="F116" s="123"/>
    </row>
    <row r="117" spans="1:6" s="95" customFormat="1" ht="15.75" x14ac:dyDescent="0.25">
      <c r="A117" s="101"/>
      <c r="B117" s="105" t="s">
        <v>220</v>
      </c>
      <c r="C117" s="175" t="s">
        <v>221</v>
      </c>
      <c r="D117" s="98">
        <v>380</v>
      </c>
      <c r="E117" s="125" t="s">
        <v>183</v>
      </c>
      <c r="F117" s="125"/>
    </row>
    <row r="118" spans="1:6" s="95" customFormat="1" ht="25.5" x14ac:dyDescent="0.25">
      <c r="A118" s="101"/>
      <c r="B118" s="105" t="s">
        <v>222</v>
      </c>
      <c r="C118" s="176" t="s">
        <v>223</v>
      </c>
      <c r="D118" s="98">
        <v>800</v>
      </c>
      <c r="E118" s="125" t="s">
        <v>183</v>
      </c>
      <c r="F118" s="125"/>
    </row>
    <row r="119" spans="1:6" s="95" customFormat="1" ht="25.5" x14ac:dyDescent="0.25">
      <c r="A119" s="101"/>
      <c r="B119" s="105" t="s">
        <v>224</v>
      </c>
      <c r="C119" s="176" t="s">
        <v>225</v>
      </c>
      <c r="D119" s="98">
        <v>1400</v>
      </c>
      <c r="E119" s="125" t="s">
        <v>183</v>
      </c>
      <c r="F119" s="125"/>
    </row>
    <row r="120" spans="1:6" s="95" customFormat="1" ht="25.5" x14ac:dyDescent="0.25">
      <c r="A120" s="101"/>
      <c r="B120" s="105" t="s">
        <v>226</v>
      </c>
      <c r="C120" s="176" t="s">
        <v>227</v>
      </c>
      <c r="D120" s="98">
        <v>2500</v>
      </c>
      <c r="E120" s="125" t="s">
        <v>183</v>
      </c>
      <c r="F120" s="125"/>
    </row>
    <row r="121" spans="1:6" s="95" customFormat="1" ht="15.75" x14ac:dyDescent="0.25">
      <c r="A121" s="101"/>
      <c r="B121" s="105" t="s">
        <v>228</v>
      </c>
      <c r="C121" s="176" t="s">
        <v>229</v>
      </c>
      <c r="D121" s="98">
        <v>1100</v>
      </c>
      <c r="E121" s="125" t="s">
        <v>183</v>
      </c>
      <c r="F121" s="125"/>
    </row>
    <row r="122" spans="1:6" s="95" customFormat="1" ht="25.5" x14ac:dyDescent="0.25">
      <c r="A122" s="101"/>
      <c r="B122" s="105" t="s">
        <v>230</v>
      </c>
      <c r="C122" s="176" t="s">
        <v>231</v>
      </c>
      <c r="D122" s="98">
        <v>1700</v>
      </c>
      <c r="E122" s="125" t="s">
        <v>183</v>
      </c>
      <c r="F122" s="125"/>
    </row>
    <row r="123" spans="1:6" s="95" customFormat="1" ht="16.5" customHeight="1" thickBot="1" x14ac:dyDescent="0.3">
      <c r="A123" s="101"/>
      <c r="B123" s="105" t="s">
        <v>232</v>
      </c>
      <c r="C123" s="176" t="s">
        <v>233</v>
      </c>
      <c r="D123" s="98">
        <v>480</v>
      </c>
      <c r="E123" s="125" t="s">
        <v>183</v>
      </c>
      <c r="F123" s="125"/>
    </row>
    <row r="124" spans="1:6" s="116" customFormat="1" ht="26.25" thickBot="1" x14ac:dyDescent="0.3">
      <c r="A124" s="126"/>
      <c r="B124" s="135" t="s">
        <v>234</v>
      </c>
      <c r="C124" s="177" t="s">
        <v>235</v>
      </c>
      <c r="D124" s="136">
        <v>600</v>
      </c>
      <c r="E124" s="118" t="s">
        <v>113</v>
      </c>
      <c r="F124" s="184" t="s">
        <v>236</v>
      </c>
    </row>
    <row r="125" spans="1:6" s="116" customFormat="1" ht="26.25" thickBot="1" x14ac:dyDescent="0.3">
      <c r="A125" s="126"/>
      <c r="B125" s="135" t="s">
        <v>237</v>
      </c>
      <c r="C125" s="177" t="s">
        <v>238</v>
      </c>
      <c r="D125" s="136">
        <v>1460</v>
      </c>
      <c r="E125" s="118" t="s">
        <v>113</v>
      </c>
      <c r="F125" s="185" t="s">
        <v>239</v>
      </c>
    </row>
    <row r="126" spans="1:6" s="116" customFormat="1" ht="15.75" x14ac:dyDescent="0.25">
      <c r="A126" s="126"/>
      <c r="B126" s="135" t="s">
        <v>240</v>
      </c>
      <c r="C126" s="177" t="s">
        <v>241</v>
      </c>
      <c r="D126" s="136">
        <v>640</v>
      </c>
      <c r="E126" s="137" t="s">
        <v>183</v>
      </c>
      <c r="F126" s="137"/>
    </row>
    <row r="127" spans="1:6" s="116" customFormat="1" ht="15.75" x14ac:dyDescent="0.25">
      <c r="A127" s="129"/>
      <c r="B127" s="138" t="s">
        <v>242</v>
      </c>
      <c r="C127" s="178" t="s">
        <v>243</v>
      </c>
      <c r="D127" s="139">
        <v>3300</v>
      </c>
      <c r="E127" s="140" t="s">
        <v>183</v>
      </c>
      <c r="F127" s="140"/>
    </row>
    <row r="128" spans="1:6" s="116" customFormat="1" ht="38.25" x14ac:dyDescent="0.25">
      <c r="A128" s="129"/>
      <c r="B128" s="138" t="s">
        <v>244</v>
      </c>
      <c r="C128" s="178" t="s">
        <v>245</v>
      </c>
      <c r="D128" s="139">
        <v>1100</v>
      </c>
      <c r="E128" s="118" t="s">
        <v>113</v>
      </c>
      <c r="F128" s="118"/>
    </row>
    <row r="129" spans="1:6" s="116" customFormat="1" ht="15.75" x14ac:dyDescent="0.25">
      <c r="A129" s="129"/>
      <c r="B129" s="138" t="s">
        <v>246</v>
      </c>
      <c r="C129" s="178" t="s">
        <v>247</v>
      </c>
      <c r="D129" s="139">
        <v>1300</v>
      </c>
      <c r="E129" s="118" t="s">
        <v>113</v>
      </c>
      <c r="F129" s="118"/>
    </row>
    <row r="130" spans="1:6" s="116" customFormat="1" ht="25.5" x14ac:dyDescent="0.25">
      <c r="A130" s="129"/>
      <c r="B130" s="138" t="s">
        <v>248</v>
      </c>
      <c r="C130" s="178" t="s">
        <v>249</v>
      </c>
      <c r="D130" s="139">
        <v>1180</v>
      </c>
      <c r="E130" s="118" t="s">
        <v>113</v>
      </c>
      <c r="F130" s="118"/>
    </row>
    <row r="131" spans="1:6" s="116" customFormat="1" ht="25.5" x14ac:dyDescent="0.25">
      <c r="A131" s="129"/>
      <c r="B131" s="138" t="s">
        <v>250</v>
      </c>
      <c r="C131" s="178" t="s">
        <v>251</v>
      </c>
      <c r="D131" s="139">
        <v>2300</v>
      </c>
      <c r="E131" s="118" t="s">
        <v>113</v>
      </c>
      <c r="F131" s="118"/>
    </row>
    <row r="132" spans="1:6" s="116" customFormat="1" ht="25.5" x14ac:dyDescent="0.25">
      <c r="A132" s="129"/>
      <c r="B132" s="138" t="s">
        <v>252</v>
      </c>
      <c r="C132" s="178" t="s">
        <v>253</v>
      </c>
      <c r="D132" s="139">
        <v>1900</v>
      </c>
      <c r="E132" s="118" t="s">
        <v>113</v>
      </c>
      <c r="F132" s="118"/>
    </row>
    <row r="133" spans="1:6" s="116" customFormat="1" ht="25.5" x14ac:dyDescent="0.25">
      <c r="A133" s="129"/>
      <c r="B133" s="138" t="s">
        <v>254</v>
      </c>
      <c r="C133" s="178" t="s">
        <v>255</v>
      </c>
      <c r="D133" s="139">
        <v>600</v>
      </c>
      <c r="E133" s="118" t="s">
        <v>113</v>
      </c>
      <c r="F133" s="118"/>
    </row>
    <row r="134" spans="1:6" s="116" customFormat="1" ht="25.5" x14ac:dyDescent="0.25">
      <c r="A134" s="129"/>
      <c r="B134" s="138" t="s">
        <v>256</v>
      </c>
      <c r="C134" s="178" t="s">
        <v>257</v>
      </c>
      <c r="D134" s="139">
        <v>980</v>
      </c>
      <c r="E134" s="118" t="s">
        <v>113</v>
      </c>
      <c r="F134" s="118"/>
    </row>
    <row r="135" spans="1:6" s="116" customFormat="1" ht="20.25" customHeight="1" x14ac:dyDescent="0.25">
      <c r="A135" s="129"/>
      <c r="B135" s="138" t="s">
        <v>258</v>
      </c>
      <c r="C135" s="178" t="s">
        <v>259</v>
      </c>
      <c r="D135" s="139">
        <v>2100</v>
      </c>
      <c r="E135" s="118" t="s">
        <v>113</v>
      </c>
      <c r="F135" s="118"/>
    </row>
    <row r="136" spans="1:6" s="116" customFormat="1" ht="16.5" thickBot="1" x14ac:dyDescent="0.3">
      <c r="A136" s="141"/>
      <c r="B136" s="142" t="s">
        <v>260</v>
      </c>
      <c r="C136" s="179" t="s">
        <v>261</v>
      </c>
      <c r="D136" s="143">
        <v>1100</v>
      </c>
      <c r="E136" s="118" t="s">
        <v>113</v>
      </c>
      <c r="F136" s="118"/>
    </row>
    <row r="137" spans="1:6" s="95" customFormat="1" ht="37.5" customHeight="1" thickBot="1" x14ac:dyDescent="0.3">
      <c r="A137" s="92">
        <v>3</v>
      </c>
      <c r="B137" s="92"/>
      <c r="C137" s="106" t="s">
        <v>262</v>
      </c>
      <c r="D137" s="91"/>
      <c r="E137" s="123"/>
      <c r="F137" s="123"/>
    </row>
    <row r="138" spans="1:6" s="95" customFormat="1" ht="15.75" x14ac:dyDescent="0.25">
      <c r="A138" s="101"/>
      <c r="B138" s="102" t="s">
        <v>84</v>
      </c>
      <c r="C138" s="103" t="s">
        <v>85</v>
      </c>
      <c r="D138" s="97">
        <v>1500</v>
      </c>
      <c r="E138" s="125" t="s">
        <v>105</v>
      </c>
      <c r="F138" s="125"/>
    </row>
    <row r="139" spans="1:6" s="95" customFormat="1" ht="15.75" x14ac:dyDescent="0.25">
      <c r="A139" s="101"/>
      <c r="B139" s="102" t="s">
        <v>86</v>
      </c>
      <c r="C139" s="103" t="s">
        <v>87</v>
      </c>
      <c r="D139" s="97">
        <v>1950</v>
      </c>
      <c r="E139" s="125" t="s">
        <v>105</v>
      </c>
      <c r="F139" s="125"/>
    </row>
    <row r="140" spans="1:6" s="95" customFormat="1" ht="15.75" x14ac:dyDescent="0.25">
      <c r="A140" s="101"/>
      <c r="B140" s="102" t="s">
        <v>88</v>
      </c>
      <c r="C140" s="103" t="s">
        <v>89</v>
      </c>
      <c r="D140" s="97">
        <v>1900</v>
      </c>
      <c r="E140" s="125" t="s">
        <v>105</v>
      </c>
      <c r="F140" s="125"/>
    </row>
    <row r="141" spans="1:6" s="116" customFormat="1" ht="15.75" x14ac:dyDescent="0.25">
      <c r="A141" s="126"/>
      <c r="B141" s="127" t="s">
        <v>90</v>
      </c>
      <c r="C141" s="128" t="s">
        <v>91</v>
      </c>
      <c r="D141" s="117">
        <v>1850</v>
      </c>
      <c r="E141" s="118" t="s">
        <v>113</v>
      </c>
      <c r="F141" s="118"/>
    </row>
    <row r="142" spans="1:6" s="116" customFormat="1" ht="15.75" x14ac:dyDescent="0.25">
      <c r="A142" s="126"/>
      <c r="B142" s="127" t="s">
        <v>92</v>
      </c>
      <c r="C142" s="128" t="s">
        <v>93</v>
      </c>
      <c r="D142" s="117">
        <v>2350</v>
      </c>
      <c r="E142" s="118" t="s">
        <v>113</v>
      </c>
      <c r="F142" s="118"/>
    </row>
    <row r="143" spans="1:6" s="116" customFormat="1" ht="15.75" x14ac:dyDescent="0.25">
      <c r="A143" s="126"/>
      <c r="B143" s="127" t="s">
        <v>94</v>
      </c>
      <c r="C143" s="128" t="s">
        <v>95</v>
      </c>
      <c r="D143" s="117">
        <v>2300</v>
      </c>
      <c r="E143" s="118" t="s">
        <v>113</v>
      </c>
      <c r="F143" s="118"/>
    </row>
    <row r="144" spans="1:6" s="116" customFormat="1" ht="15.75" x14ac:dyDescent="0.25">
      <c r="A144" s="126"/>
      <c r="B144" s="127" t="s">
        <v>96</v>
      </c>
      <c r="C144" s="128" t="s">
        <v>97</v>
      </c>
      <c r="D144" s="117">
        <v>1800</v>
      </c>
      <c r="E144" s="118" t="s">
        <v>113</v>
      </c>
      <c r="F144" s="118"/>
    </row>
    <row r="145" spans="1:6" s="116" customFormat="1" ht="12.75" customHeight="1" x14ac:dyDescent="0.25">
      <c r="A145" s="126"/>
      <c r="B145" s="127" t="s">
        <v>98</v>
      </c>
      <c r="C145" s="128" t="s">
        <v>99</v>
      </c>
      <c r="D145" s="117">
        <v>2100</v>
      </c>
      <c r="E145" s="137" t="s">
        <v>105</v>
      </c>
      <c r="F145" s="137"/>
    </row>
    <row r="146" spans="1:6" s="116" customFormat="1" ht="15.75" x14ac:dyDescent="0.25">
      <c r="A146" s="126"/>
      <c r="B146" s="127" t="s">
        <v>100</v>
      </c>
      <c r="C146" s="128" t="s">
        <v>101</v>
      </c>
      <c r="D146" s="117">
        <v>1100</v>
      </c>
      <c r="E146" s="118" t="s">
        <v>113</v>
      </c>
      <c r="F146" s="118"/>
    </row>
    <row r="147" spans="1:6" ht="24" customHeight="1" x14ac:dyDescent="0.2"/>
  </sheetData>
  <mergeCells count="4">
    <mergeCell ref="A2:E3"/>
    <mergeCell ref="F99:F100"/>
    <mergeCell ref="F107:F108"/>
    <mergeCell ref="F109:F111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ПЛ-2 СС</vt:lpstr>
      <vt:lpstr>ceni</vt:lpstr>
      <vt:lpstr>'ПЛ-2 СС'!Print_Area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2020-10-14T10:21:32Z</cp:lastPrinted>
  <dcterms:created xsi:type="dcterms:W3CDTF">2008-07-24T09:02:43Z</dcterms:created>
  <dcterms:modified xsi:type="dcterms:W3CDTF">2024-10-28T10:08:30Z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2024-01-04T09:08:30Z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b7114eee-dc6a-43e3-9915-3db6d9606f11</vt:lpwstr>
  </property>
  <property fmtid="{D5CDD505-2E9C-101B-9397-08002B2CF9AE}" pid="8" name="MSIP_Label_0cf09cf7-f17e-4c04-abe7-97e3420e9824_ContentBits">
    <vt:lpwstr>0</vt:lpwstr>
  </property>
</Properties>
</file>