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328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novi obrasci/"/>
    </mc:Choice>
  </mc:AlternateContent>
  <xr:revisionPtr revIDLastSave="0" documentId="10_ncr:8_{EB3961C2-3639-481A-8C5B-68D6A20B214F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ПЛ-2 СС" sheetId="6" r:id="rId1"/>
    <sheet name="ref_ceni" sheetId="8" r:id="rId2"/>
  </sheets>
  <definedNames>
    <definedName name="_xlnm.Print_Area" localSheetId="0">'ПЛ-2 СС'!$A$1:$L$54</definedName>
    <definedName name="_xlnm.Print_Titles" localSheetId="0">'ПЛ-2 СС'!$11:$13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K16" i="6" l="1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14" i="6"/>
  <c r="K15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E44" i="6"/>
  <c r="H44" i="6" l="1"/>
  <c r="N42" i="6" l="1"/>
  <c r="N43" i="6"/>
  <c r="F44" i="6" l="1"/>
  <c r="N15" i="6"/>
  <c r="D15" i="6" s="1"/>
  <c r="N16" i="6"/>
  <c r="D16" i="6" s="1"/>
  <c r="N17" i="6"/>
  <c r="N18" i="6"/>
  <c r="N19" i="6"/>
  <c r="N20" i="6"/>
  <c r="C20" i="6" s="1"/>
  <c r="N21" i="6"/>
  <c r="N22" i="6"/>
  <c r="D22" i="6" s="1"/>
  <c r="N23" i="6"/>
  <c r="C23" i="6" s="1"/>
  <c r="N24" i="6"/>
  <c r="C24" i="6" s="1"/>
  <c r="N25" i="6"/>
  <c r="D25" i="6" s="1"/>
  <c r="N26" i="6"/>
  <c r="C26" i="6" s="1"/>
  <c r="N27" i="6"/>
  <c r="C27" i="6" s="1"/>
  <c r="N28" i="6"/>
  <c r="D28" i="6" s="1"/>
  <c r="N29" i="6"/>
  <c r="C29" i="6" s="1"/>
  <c r="N30" i="6"/>
  <c r="C30" i="6" s="1"/>
  <c r="N31" i="6"/>
  <c r="D31" i="6" s="1"/>
  <c r="N32" i="6"/>
  <c r="C32" i="6" s="1"/>
  <c r="N33" i="6"/>
  <c r="N34" i="6"/>
  <c r="D34" i="6" s="1"/>
  <c r="N35" i="6"/>
  <c r="C35" i="6" s="1"/>
  <c r="N36" i="6"/>
  <c r="N37" i="6"/>
  <c r="N38" i="6"/>
  <c r="C38" i="6" s="1"/>
  <c r="N39" i="6"/>
  <c r="C39" i="6" s="1"/>
  <c r="N40" i="6"/>
  <c r="D40" i="6" s="1"/>
  <c r="N41" i="6"/>
  <c r="C41" i="6" s="1"/>
  <c r="C42" i="6"/>
  <c r="D43" i="6"/>
  <c r="N14" i="6"/>
  <c r="D14" i="6" s="1"/>
  <c r="J44" i="6"/>
  <c r="I44" i="6"/>
  <c r="G44" i="6"/>
  <c r="C21" i="6" l="1"/>
  <c r="L21" i="6"/>
  <c r="D36" i="6"/>
  <c r="L36" i="6" s="1"/>
  <c r="D24" i="6"/>
  <c r="L24" i="6" s="1"/>
  <c r="C36" i="6"/>
  <c r="D23" i="6"/>
  <c r="L23" i="6" s="1"/>
  <c r="C31" i="6"/>
  <c r="L31" i="6"/>
  <c r="L25" i="6"/>
  <c r="K44" i="6"/>
  <c r="D35" i="6"/>
  <c r="L35" i="6" s="1"/>
  <c r="C43" i="6"/>
  <c r="C19" i="6"/>
  <c r="D42" i="6"/>
  <c r="L42" i="6" s="1"/>
  <c r="D30" i="6"/>
  <c r="L30" i="6" s="1"/>
  <c r="D18" i="6"/>
  <c r="L18" i="6" s="1"/>
  <c r="C18" i="6"/>
  <c r="D41" i="6"/>
  <c r="D29" i="6"/>
  <c r="L29" i="6" s="1"/>
  <c r="D17" i="6"/>
  <c r="L17" i="6" s="1"/>
  <c r="C37" i="6"/>
  <c r="C25" i="6"/>
  <c r="D39" i="6"/>
  <c r="L39" i="6" s="1"/>
  <c r="D33" i="6"/>
  <c r="L33" i="6" s="1"/>
  <c r="D27" i="6"/>
  <c r="L27" i="6" s="1"/>
  <c r="D21" i="6"/>
  <c r="C40" i="6"/>
  <c r="C34" i="6"/>
  <c r="C28" i="6"/>
  <c r="C22" i="6"/>
  <c r="D38" i="6"/>
  <c r="L38" i="6" s="1"/>
  <c r="D32" i="6"/>
  <c r="L32" i="6" s="1"/>
  <c r="D26" i="6"/>
  <c r="L26" i="6" s="1"/>
  <c r="D20" i="6"/>
  <c r="L20" i="6" s="1"/>
  <c r="C33" i="6"/>
  <c r="D37" i="6"/>
  <c r="L37" i="6" s="1"/>
  <c r="D19" i="6"/>
  <c r="L19" i="6" s="1"/>
  <c r="L40" i="6"/>
  <c r="L28" i="6"/>
  <c r="C17" i="6"/>
  <c r="L16" i="6"/>
  <c r="C16" i="6"/>
  <c r="C14" i="6"/>
  <c r="C15" i="6"/>
  <c r="L15" i="6"/>
  <c r="L14" i="6"/>
  <c r="L43" i="6"/>
  <c r="L41" i="6"/>
  <c r="L34" i="6"/>
  <c r="L22" i="6"/>
  <c r="L44" i="6" l="1"/>
</calcChain>
</file>

<file path=xl/sharedStrings.xml><?xml version="1.0" encoding="utf-8"?>
<sst xmlns="http://purl.oclc.org/ooxml/spreadsheetml/main" count="538" uniqueCount="322">
  <si>
    <t xml:space="preserve"> </t>
  </si>
  <si>
    <t xml:space="preserve">ЈЗУ и ПЗУ </t>
  </si>
  <si>
    <t>Р.бр.</t>
  </si>
  <si>
    <t>референтна цена</t>
  </si>
  <si>
    <t>Вкупно</t>
  </si>
  <si>
    <t xml:space="preserve">Број на случаи / пациенти </t>
  </si>
  <si>
    <t>Шифра на пакет</t>
  </si>
  <si>
    <t>шифра</t>
  </si>
  <si>
    <t>Назив на завршената услуга</t>
  </si>
  <si>
    <t>ЦЕНИ НА ЗАВРШЕНИ УСЛУГИ ВО ОРАЛНА ХИРУРГИЈА</t>
  </si>
  <si>
    <t>Вадење длабоко скршен заб</t>
  </si>
  <si>
    <t>Вадење на ретиниран, импактиран или длабоко положен заб со остеотомија</t>
  </si>
  <si>
    <t>Хируршка ревизија на рана</t>
  </si>
  <si>
    <t>Инцизија (флегмона)</t>
  </si>
  <si>
    <t>Циркумцизија и ексцизија на лигавица</t>
  </si>
  <si>
    <t>Ексцизија на голем израсток на лигавица (фиброн епулис)</t>
  </si>
  <si>
    <t>Туберпластика</t>
  </si>
  <si>
    <t>Хемиресекција</t>
  </si>
  <si>
    <t>Реимплантација на заб</t>
  </si>
  <si>
    <t>Трансплантација на заб</t>
  </si>
  <si>
    <t>Имплантација</t>
  </si>
  <si>
    <t>Апикотомија на еднокорен заб</t>
  </si>
  <si>
    <t>Апикотомија на повеќекорен заб</t>
  </si>
  <si>
    <t>Апикотомија ретроградно</t>
  </si>
  <si>
    <t>Синусопластика</t>
  </si>
  <si>
    <t>Цистектомија</t>
  </si>
  <si>
    <t>Жермектомија</t>
  </si>
  <si>
    <t>Кортикотомија</t>
  </si>
  <si>
    <t>Еднострана пластика на плика</t>
  </si>
  <si>
    <t>Френулектомија</t>
  </si>
  <si>
    <t>Запирање на обилно крвавење на уста</t>
  </si>
  <si>
    <t>Запирање на крвавење со подврзување и шиење на крвен сад</t>
  </si>
  <si>
    <t>ЦЕНИ НА ЗАВРШЕНИ УСЛУГИ ВО ПРОТЕТИКА</t>
  </si>
  <si>
    <t>PRO01</t>
  </si>
  <si>
    <t>PRO02</t>
  </si>
  <si>
    <t>PRO03</t>
  </si>
  <si>
    <t>PRO04</t>
  </si>
  <si>
    <t>PRO05</t>
  </si>
  <si>
    <t>PRO06</t>
  </si>
  <si>
    <t>PRO07</t>
  </si>
  <si>
    <t>PRO08</t>
  </si>
  <si>
    <t>PRO09</t>
  </si>
  <si>
    <t>PRO10</t>
  </si>
  <si>
    <t>PRO11</t>
  </si>
  <si>
    <t>PRO12</t>
  </si>
  <si>
    <t>ЦЕНИ НА ЗАВРШЕНИ УСЛУГИ ВО ОРТОДОНЦИЈА</t>
  </si>
  <si>
    <t>ORT01</t>
  </si>
  <si>
    <t>ORT02</t>
  </si>
  <si>
    <t>ORT03</t>
  </si>
  <si>
    <t>ORT04</t>
  </si>
  <si>
    <t>ORT06</t>
  </si>
  <si>
    <t>ORT07</t>
  </si>
  <si>
    <t>ORT05</t>
  </si>
  <si>
    <t>ORT08</t>
  </si>
  <si>
    <t>ORT10</t>
  </si>
  <si>
    <t>ORT11</t>
  </si>
  <si>
    <t>ORT12</t>
  </si>
  <si>
    <t>ORT13</t>
  </si>
  <si>
    <t>ORT14</t>
  </si>
  <si>
    <t>ORT15</t>
  </si>
  <si>
    <t>ORT16</t>
  </si>
  <si>
    <t>Шифра</t>
  </si>
  <si>
    <t>РЕФЕРЕНТНА ЦЕНА</t>
  </si>
  <si>
    <t>ДС01</t>
  </si>
  <si>
    <t>ДС02</t>
  </si>
  <si>
    <t>ДС03</t>
  </si>
  <si>
    <t>ДС04</t>
  </si>
  <si>
    <t>ДС05</t>
  </si>
  <si>
    <t>ДС06</t>
  </si>
  <si>
    <t>ДС07</t>
  </si>
  <si>
    <t>ДС08</t>
  </si>
  <si>
    <t>ДС09</t>
  </si>
  <si>
    <t>ДС10</t>
  </si>
  <si>
    <t>ДС11</t>
  </si>
  <si>
    <t>БЗ01</t>
  </si>
  <si>
    <t>Ендодонтска терапија на еднокорен заб</t>
  </si>
  <si>
    <t>БЗ02</t>
  </si>
  <si>
    <t>Ендодонтска терапија на повеќекорен заб</t>
  </si>
  <si>
    <t>БЗ03</t>
  </si>
  <si>
    <t>Терапија на интерен гранулом</t>
  </si>
  <si>
    <t>БЗ04</t>
  </si>
  <si>
    <t>Ендодонтска терапија на компликации од протетска рехабилитација</t>
  </si>
  <si>
    <t>БЗ05</t>
  </si>
  <si>
    <t>Ендодонтски третман на периапикални лезии</t>
  </si>
  <si>
    <t>БЗ06</t>
  </si>
  <si>
    <t>Ретретман на ендодонтски третирани заби</t>
  </si>
  <si>
    <t>БЗ07</t>
  </si>
  <si>
    <t>Третман на рест пулпит</t>
  </si>
  <si>
    <t>БЗ08</t>
  </si>
  <si>
    <t>Подготовка на заб за интраканален имплант</t>
  </si>
  <si>
    <t>БЗ09</t>
  </si>
  <si>
    <t>Поставување на парапулпални колчиња кај витални заби со дефинитивно полнење</t>
  </si>
  <si>
    <t>ORT17</t>
  </si>
  <si>
    <t>Р.БР</t>
  </si>
  <si>
    <t>СЛУЖБЕН ВЕСНИК</t>
  </si>
  <si>
    <t>бр.61 од 17.05.2012</t>
  </si>
  <si>
    <t>ДС06А</t>
  </si>
  <si>
    <t>ДС06Б</t>
  </si>
  <si>
    <t>ОРА01</t>
  </si>
  <si>
    <t>бр. 171 од 19.08.2019</t>
  </si>
  <si>
    <t>ОРА02</t>
  </si>
  <si>
    <t>ОРА03</t>
  </si>
  <si>
    <t>ОРА04</t>
  </si>
  <si>
    <t>ОРА05</t>
  </si>
  <si>
    <t>ОРА06</t>
  </si>
  <si>
    <t>ОРА07</t>
  </si>
  <si>
    <t>ОРА08</t>
  </si>
  <si>
    <t>ОРА09</t>
  </si>
  <si>
    <t>ОРА10</t>
  </si>
  <si>
    <t>ОРА11</t>
  </si>
  <si>
    <t>ОРА12</t>
  </si>
  <si>
    <t>ОРА13</t>
  </si>
  <si>
    <t>ОРА14</t>
  </si>
  <si>
    <t>ОРА15</t>
  </si>
  <si>
    <t>ОРА16</t>
  </si>
  <si>
    <t>ОРА17</t>
  </si>
  <si>
    <t>ОРА18</t>
  </si>
  <si>
    <t>ОРА19</t>
  </si>
  <si>
    <t>ОРА20</t>
  </si>
  <si>
    <t>ОРА21</t>
  </si>
  <si>
    <t>ОРА22</t>
  </si>
  <si>
    <t>ОРА23</t>
  </si>
  <si>
    <t>ОРА24</t>
  </si>
  <si>
    <t>ОРА25</t>
  </si>
  <si>
    <t>ОРА26</t>
  </si>
  <si>
    <t>ОРА27</t>
  </si>
  <si>
    <t>ОРА28</t>
  </si>
  <si>
    <t>Синус пластика со отстранување на страно тело</t>
  </si>
  <si>
    <t>ОРА29</t>
  </si>
  <si>
    <t>Конзервативен третман на отворен синус</t>
  </si>
  <si>
    <t>ОРА30</t>
  </si>
  <si>
    <t>Вадење на заб кај пациенти со ризик со малигни и инфективни заболувања</t>
  </si>
  <si>
    <t>ОРА31</t>
  </si>
  <si>
    <t>Репозиција на мандибула</t>
  </si>
  <si>
    <t>ОРА32</t>
  </si>
  <si>
    <t>Дебридман на рана по трауматска повреда</t>
  </si>
  <si>
    <t>ОРА33</t>
  </si>
  <si>
    <t>Отстранување на мукоцела</t>
  </si>
  <si>
    <t>ОРА34</t>
  </si>
  <si>
    <t xml:space="preserve">Термоелектрокаутеризација </t>
  </si>
  <si>
    <t>ОРА35</t>
  </si>
  <si>
    <t>Третман на алвеолит (целосен)</t>
  </si>
  <si>
    <t>ОРА36</t>
  </si>
  <si>
    <t>Земање и поставување на слободен гингивален графт</t>
  </si>
  <si>
    <t>ОРА37</t>
  </si>
  <si>
    <t>Длабока тампонада</t>
  </si>
  <si>
    <t>ОРА38</t>
  </si>
  <si>
    <t>Консултативен преглед (план)</t>
  </si>
  <si>
    <t>ОРА39</t>
  </si>
  <si>
    <t>Апикотомија на заб со цистектомија и/или синуспластика</t>
  </si>
  <si>
    <t>ОРА40</t>
  </si>
  <si>
    <t>Екстракција на импактиран заб со циста</t>
  </si>
  <si>
    <t>ОРА41</t>
  </si>
  <si>
    <t>Екстракција на заб со отстранување на циста</t>
  </si>
  <si>
    <t>ОРА42</t>
  </si>
  <si>
    <t>Кортикотомија со екстракција прекуброен заб</t>
  </si>
  <si>
    <t>ОРА43</t>
  </si>
  <si>
    <t>Кортикотомија со марсупиелизација на циста</t>
  </si>
  <si>
    <t>ОРА44</t>
  </si>
  <si>
    <t>Екстракција мезиоденс</t>
  </si>
  <si>
    <t>ОРА45</t>
  </si>
  <si>
    <t>Мултипна екстракција на заби со нивелација и гингивектомија</t>
  </si>
  <si>
    <t>ОРА46</t>
  </si>
  <si>
    <t>Ексцизија на епулис со екстракција на заби</t>
  </si>
  <si>
    <t>ОРА47</t>
  </si>
  <si>
    <t>ОРА48</t>
  </si>
  <si>
    <t xml:space="preserve">Утврдување на дијагноза за циркуларен кариес, чистење на меки и тврди наслаги кај сите заби и полирање и флуоризација кај деца до три годишна возраст </t>
  </si>
  <si>
    <t>бр.151 од 31.10.2011</t>
  </si>
  <si>
    <t>Залевање на фисури кај деца до тригодишна возраст до 8 заба</t>
  </si>
  <si>
    <t>Преглед за утврдување на неправилности во развојот и структурата на забите и/или заболување на пародонтот, отстранување на меки и тврди наслаги и анализа на панорамикс</t>
  </si>
  <si>
    <t>Реставрација на еден заб при неправилност во форма, големина, боја и структура/ при општо или системско заболување/траума без експониrана пулпа</t>
  </si>
  <si>
    <t>Конзервативен третман на кариес на млечни заби (пломбирање) со и без третман на кариес профунда</t>
  </si>
  <si>
    <t>Ендодонтски третман на млечни заби со примена на витална метода односно со мортална метода односно при гангрена, и дефинитивно затварање (пломбирање) на забот</t>
  </si>
  <si>
    <t>Специјалистички преглед со ендодонтски третман на млечни заби (витална метода/мортална метода) и ПРИВРЕМЕНО затворање на забот за специфични случаи</t>
  </si>
  <si>
    <t>Забелешка: За еден заб може да се избере комбинација ДС06А и ДС06Б доколку се извршени сите процедури наведени во пакетите</t>
  </si>
  <si>
    <t>Специјалистички преглед со ендодонтски третман на млечни заби (витална метода/мортална метода) и ДЕФИНИТИВНО затворање (пломбирање) на забот за специфични случаи</t>
  </si>
  <si>
    <t>Ендодонтски третман на заби со незавршен раст на корен so plombirawe, или контрола и ревизија на полнењето и пломбирање na zab so nezavr{en rast na koren</t>
  </si>
  <si>
    <t>Третман на авулзија / екструзија на заб со незавршен раст на корен (по 2 часа од траумата), со два контролни прегледа и отстранување на шината</t>
  </si>
  <si>
    <t>Екстракција на заб кај пациент со општо или системско заболување до 18 год</t>
  </si>
  <si>
    <t>Пломбирање на заби кај деца со посебни потреби до 3 заба</t>
  </si>
  <si>
    <t>Комбиниран пакет за третман на заби кај деца со посебни потреби до 14 заби (вклучена анестезија)</t>
  </si>
  <si>
    <t>ДС12</t>
  </si>
  <si>
    <t>Комбиниран пакет за третман на заби кај деца со посебни потреби над 14 заби (вклучена анестезија)</t>
  </si>
  <si>
    <t>ДС13А</t>
  </si>
  <si>
    <t>Специјалистички преглед со ендодонтски третман на млечни заби при пулпит (витална/ мортална метода) со ПРИВРЕМЕНО затварање на забот за специфични случаи*</t>
  </si>
  <si>
    <t>Забелешка: За еден заб може да се избере комбинација ДС13А и ДС13Б доколку се извршени сите процедури наведени во пакетите</t>
  </si>
  <si>
    <t>ДС13Б</t>
  </si>
  <si>
    <t>Специјалистички преглед со ендодонтски третман на млечни заби при пулпит (витална/ мортална метода) со ДЕФИНИТИВНО затварање на забот за специфични случаи*</t>
  </si>
  <si>
    <t>ДС14А</t>
  </si>
  <si>
    <t>Специјалистички преглед со ендодонтски третман на млечни заби при гангрени и пародонтити со отстранување на кариес и трепанација за специфични случаи*</t>
  </si>
  <si>
    <t>Забелешка: а еден заб може да се избере комбинација ДС14А, ДС14Б и ДС14В доколку се извршени сите процедури наведени во пакетите</t>
  </si>
  <si>
    <t>ДС14Б</t>
  </si>
  <si>
    <t>Специјалистички преглед со ендодонтски третман на млечни заби при гангрени и пародонтити со чистење и ширење на канали со привремено затварање на забот за специфични случаи*</t>
  </si>
  <si>
    <t>ДС14Ц</t>
  </si>
  <si>
    <t>Специјалистички преглед со ендодонтски третман на млечни заби при гангрени и пародонтити со дефинитивно затварање на забот за специфични случаи*</t>
  </si>
  <si>
    <t>ДС15</t>
  </si>
  <si>
    <t>Третман на фрактура со експонирана пулпа (три фази)</t>
  </si>
  <si>
    <t>ДС16</t>
  </si>
  <si>
    <t>Третман на фрактура на корен со два контролни прегледа и отстранување на шината( три фази)</t>
  </si>
  <si>
    <t>ДС17</t>
  </si>
  <si>
    <t>Френулектомија, гингивектомија и отстранување на полипи со ласер кај деца</t>
  </si>
  <si>
    <t>ДС18</t>
  </si>
  <si>
    <t>Дезинфекција на инфицирани коренски канали со ласер по заб</t>
  </si>
  <si>
    <t>Пакети и услуги од специјалистичко консултативната забоздравствена заштита од областа на орална патологија и пародонтологија  (болести на устата и парадонтот) ЗА СТОМАТОЛОШКИ КЛИНИЧКИ ЦЕНТАР</t>
  </si>
  <si>
    <t>БУ01</t>
  </si>
  <si>
    <t>Утврдување на заболување на парадонтот и негови компликации (наод и мислење)</t>
  </si>
  <si>
    <r>
      <t>БУ02</t>
    </r>
    <r>
      <rPr>
        <sz val="10"/>
        <rFont val="Arial"/>
        <family val="2"/>
      </rPr>
      <t/>
    </r>
  </si>
  <si>
    <t xml:space="preserve">Обработка (длабока киретажа) на парадонтален џеб по регија до 6 заба со чистење на забен камен </t>
  </si>
  <si>
    <r>
      <t>БУ03</t>
    </r>
    <r>
      <rPr>
        <sz val="10"/>
        <rFont val="Arial"/>
        <family val="2"/>
      </rPr>
      <t/>
    </r>
  </si>
  <si>
    <t xml:space="preserve">Обработка (длабока киретажа) на парадонтален џеб по регија до 14 заба со чистење на забен камен </t>
  </si>
  <si>
    <r>
      <t>БУ04</t>
    </r>
    <r>
      <rPr>
        <sz val="10"/>
        <rFont val="Arial"/>
        <family val="2"/>
      </rPr>
      <t/>
    </r>
  </si>
  <si>
    <t>Обработка (длабока киретажа) на парадонтален џеб по регија над 14 заба со чистење на забен камен</t>
  </si>
  <si>
    <r>
      <t>БУ05</t>
    </r>
    <r>
      <rPr>
        <sz val="10"/>
        <rFont val="Arial"/>
        <family val="2"/>
      </rPr>
      <t/>
    </r>
  </si>
  <si>
    <t xml:space="preserve">Хируршки зафат на хипетрофична гингива (гингивектомија) со контрола </t>
  </si>
  <si>
    <r>
      <t>БУ06</t>
    </r>
    <r>
      <rPr>
        <sz val="10"/>
        <rFont val="Arial"/>
        <family val="2"/>
      </rPr>
      <t/>
    </r>
  </si>
  <si>
    <t xml:space="preserve">Хируршки зафат за продлабочување на вестибулум (периостална сепарација) со контрола и вадење на конци </t>
  </si>
  <si>
    <r>
      <t>БУ07</t>
    </r>
    <r>
      <rPr>
        <sz val="10"/>
        <rFont val="Arial"/>
        <family val="2"/>
      </rPr>
      <t/>
    </r>
  </si>
  <si>
    <t xml:space="preserve">Основен пакет за преглед, мислење и третман на локални промени на ниво на орална лигавица </t>
  </si>
  <si>
    <r>
      <t>БУ08</t>
    </r>
    <r>
      <rPr>
        <sz val="10"/>
        <rFont val="Arial"/>
        <family val="2"/>
      </rPr>
      <t/>
    </r>
  </si>
  <si>
    <t xml:space="preserve">Проширен пакет за преглед, мислење и третман на заболување и орална лигавица со брис за цитологија, земање материјали за алерголошки испитување и земање материјал за биопсија </t>
  </si>
  <si>
    <t>Пакетот со шифра БУ08 се брише.</t>
  </si>
  <si>
    <r>
      <t>БУ09</t>
    </r>
    <r>
      <rPr>
        <sz val="10"/>
        <rFont val="Arial"/>
        <family val="2"/>
      </rPr>
      <t/>
    </r>
  </si>
  <si>
    <t xml:space="preserve">Терапија на орална лигавица со отстранување на тврди и меки наслаги, остри забни ивици, рани контакти на оклузија и артикулација, физикална и биостимулирачка терапија и контрола </t>
  </si>
  <si>
    <t>Пакетот со шифра БУ09 се брише.</t>
  </si>
  <si>
    <r>
      <t>БУ10</t>
    </r>
    <r>
      <rPr>
        <sz val="10"/>
        <rFont val="Arial"/>
        <family val="2"/>
      </rPr>
      <t/>
    </r>
  </si>
  <si>
    <t xml:space="preserve">Преглед и мислење за орални фокуси и фокални инфекции </t>
  </si>
  <si>
    <r>
      <t>БУ11</t>
    </r>
    <r>
      <rPr>
        <sz val="10"/>
        <rFont val="Arial"/>
        <family val="2"/>
      </rPr>
      <t/>
    </r>
  </si>
  <si>
    <t xml:space="preserve">Хируршки зафат FLAP (по регија) со контрола </t>
  </si>
  <si>
    <t>БУ12</t>
  </si>
  <si>
    <t>Проширен пакет за преглед , мислење и третман на заболување на оралната лигавица со анализа на брис за цитологија, анализа на резултат од алерголошки испитувања и контролен преглед (две посети)</t>
  </si>
  <si>
    <t>БУ13</t>
  </si>
  <si>
    <t>Хируршки зафат за земање на материјал за биопсија со контролен преглед  (две посети)</t>
  </si>
  <si>
    <t>БУ14</t>
  </si>
  <si>
    <t>Терапија на орална лигавица со отстранување на тврди и меки наслаги, остри забни ивици, рани контакти на оклузија и артикулација и контрола (две посети)</t>
  </si>
  <si>
    <t>БУ15</t>
  </si>
  <si>
    <t>Терапија на орална лигавица со физикална и биостимулирачка терапија и контрола (десет посети)</t>
  </si>
  <si>
    <t>БУ16</t>
  </si>
  <si>
    <t>Хируршки зафат на хипетрофична гингива со гингивопластика (до 6 заби) и контролен преглед (три посети)</t>
  </si>
  <si>
    <t>БУ17</t>
  </si>
  <si>
    <t>Контрола и следење на промените на орална лигавица, испирање и апликација на медикамент - (една посета)</t>
  </si>
  <si>
    <t>БУ18</t>
  </si>
  <si>
    <t>Инцизија на пародонтален абсцес, испирање и апликација на медикамент и контрола (две посети)</t>
  </si>
  <si>
    <t>БУ19</t>
  </si>
  <si>
    <t>Резен операција со земање и апликација на слободен сврзноткивен графт со контролен преглед</t>
  </si>
  <si>
    <t>БУ20</t>
  </si>
  <si>
    <t>Ексцизија на промени нa орална лигавица со каутеризација</t>
  </si>
  <si>
    <t>Пакети на завршени специјалистичко - консултативни услуги од областа на болести на заби и ендодонтот - ЗА СТОМАТОЛОШКИ КЛИНИЧКИ ЦЕНТАР</t>
  </si>
  <si>
    <t>РЕФЕРЕНТНИ ЦЕНИ НА ЗДРАВСТЕВНИ УСЛУГИ ВО СТОМАТОЛОШКА СПЕЦИЈАЛИСТИЧКО - КОНСУЛТАТИВНA ЗДРАВСТВЕНА ЗАШТИТА</t>
  </si>
  <si>
    <t>Вадење на заб или ендоосален имплант со  остеотомија</t>
  </si>
  <si>
    <t>Тотална вестибулопластика (2 квадранта)</t>
  </si>
  <si>
    <t>Парцијална вестибулопластика-(1-кавдрант)</t>
  </si>
  <si>
    <t>Парцијална алвеолопластика (1 квадрант)</t>
  </si>
  <si>
    <t>Тотална алвеопластика (2 квадранти)</t>
  </si>
  <si>
    <t>Екстракција на заб со цистектомија и синуспластика</t>
  </si>
  <si>
    <t>Отстранување на одонтом</t>
  </si>
  <si>
    <t>бр. 277 од 25.12.2023</t>
  </si>
  <si>
    <t>во примена од 02.01.2024</t>
  </si>
  <si>
    <t>Тотална протеза од акрилат горна</t>
  </si>
  <si>
    <t>Тотална протеза од акрилат долна</t>
  </si>
  <si>
    <t>Парцијална протеза од акрилат горна</t>
  </si>
  <si>
    <t>Парцијална протеза од акрилат долна</t>
  </si>
  <si>
    <t>Едноделна леана фасетирана коронка</t>
  </si>
  <si>
    <t>Репаратура на протеза (парцијална и тотална) од акрилат без отисок</t>
  </si>
  <si>
    <t>Репаратура на протеза од акрилат со отисок</t>
  </si>
  <si>
    <t>Репаратура по МОМЕ</t>
  </si>
  <si>
    <t>Репаратура по МОМЕ со дефект</t>
  </si>
  <si>
    <t>Продолжување на протеза (индиректна метода)</t>
  </si>
  <si>
    <t>Корекција на протеза</t>
  </si>
  <si>
    <t>Леана надоградба</t>
  </si>
  <si>
    <t>PRO13</t>
  </si>
  <si>
    <t>Специјалистички преглед - стоматолошка протетика</t>
  </si>
  <si>
    <t>PRO14</t>
  </si>
  <si>
    <t>Продолжување на протеза (директна метода)</t>
  </si>
  <si>
    <t>Активен горен апарат</t>
  </si>
  <si>
    <t>Активен апарат долен</t>
  </si>
  <si>
    <t>Пасивен подвижен апарат - моноблок</t>
  </si>
  <si>
    <t>пасивен ортодонтски апарат - пропулзор</t>
  </si>
  <si>
    <t>Коса рамнина (индиректна метода)</t>
  </si>
  <si>
    <t>Функционален апарат по  Frankel, Balters, Grude</t>
  </si>
  <si>
    <t>Брадодржалка со капа</t>
  </si>
  <si>
    <t xml:space="preserve">Совети за вежби со помагала и миофункционални вежби </t>
  </si>
  <si>
    <t>Репаратура со отисок</t>
  </si>
  <si>
    <t>Студио модел за дијагностика</t>
  </si>
  <si>
    <t>Селективно состружување и/или регулација на оклузија</t>
  </si>
  <si>
    <t>Ретенционен апарат</t>
  </si>
  <si>
    <t>Реадаптација на подвижни апарати</t>
  </si>
  <si>
    <t>Вестибуларна плоча - индивидуална</t>
  </si>
  <si>
    <t>Вестибуларна плоча - конфекциска</t>
  </si>
  <si>
    <t>Оптуратор</t>
  </si>
  <si>
    <t>ORT18</t>
  </si>
  <si>
    <t xml:space="preserve">Специјалистички ортодонтски преглед </t>
  </si>
  <si>
    <t>ORT19</t>
  </si>
  <si>
    <t>Специјалистички ортодонтски контролен преглед</t>
  </si>
  <si>
    <t>Пакетот со шифра ДС06 се брише.</t>
  </si>
  <si>
    <t>ПЛ 2 - СС</t>
  </si>
  <si>
    <t>ЗА СПЕЦИЈАЛИСТИЧКО-КОНСУЛТАТИВНA СТОМАТОЛОШКА ЗДРАВСТВЕНA ЗАШТИТА</t>
  </si>
  <si>
    <t>П Л А Н</t>
  </si>
  <si>
    <t>по видот и обемот на здравствени услуги на осигурените лица за</t>
  </si>
  <si>
    <t>година.</t>
  </si>
  <si>
    <t>Здравствена установа</t>
  </si>
  <si>
    <t>за ДЕЈНОСТА</t>
  </si>
  <si>
    <t>НАЗИВ НА ЗДРАВСТВЕНА УСЛУГА / ПАКЕТ</t>
  </si>
  <si>
    <t xml:space="preserve">Во </t>
  </si>
  <si>
    <t xml:space="preserve">Д и р е к т о р </t>
  </si>
  <si>
    <t>Составил:</t>
  </si>
  <si>
    <t>забелешка</t>
  </si>
  <si>
    <t>бр. 164 од 07.08.2025</t>
  </si>
  <si>
    <r>
      <rPr>
        <sz val="9"/>
        <color indexed="10"/>
        <rFont val="Calibri"/>
        <family val="2"/>
        <charset val="204"/>
      </rPr>
      <t>престанува да важи од 15.08.2025</t>
    </r>
  </si>
  <si>
    <t>НАЗИВ НА ПАКЕТИ НА  ЗДРАВСТВЕНИ УСЛУГИ ЗА 
СТОМАТОЛОШКИ КЛИНИЧКИ ЦЕНТАР</t>
  </si>
  <si>
    <r>
      <t>Пакети на завршени специјалистичко - консултативни услуги од областа на детска стоматологија</t>
    </r>
    <r>
      <rPr>
        <b/>
        <sz val="9"/>
        <rFont val="Calibri"/>
        <family val="2"/>
        <charset val="204"/>
      </rPr>
      <t xml:space="preserve"> ЗА СТОМАТОЛОШКИ КЛИНИЧКИ ЦЕНТАР</t>
    </r>
  </si>
  <si>
    <t>Вкупен износ</t>
  </si>
  <si>
    <t>I полугодие</t>
  </si>
  <si>
    <t>II полугодие</t>
  </si>
  <si>
    <t>2026 година</t>
  </si>
  <si>
    <t>реализиран вкупен износ</t>
  </si>
  <si>
    <t>проекција вкупен износ</t>
  </si>
  <si>
    <t>2025 година</t>
  </si>
  <si>
    <t>годишно</t>
  </si>
  <si>
    <t>2024 година</t>
  </si>
  <si>
    <t>8 (6+7)</t>
  </si>
  <si>
    <t>11 (9+10)</t>
  </si>
  <si>
    <t>12 (4*11)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</si>
</sst>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u/>
      <sz val="10"/>
      <name val="Calibri"/>
      <family val="2"/>
      <charset val="204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FF0000"/>
      <name val="Calibri"/>
      <family val="2"/>
      <charset val="204"/>
      <scheme val="minor"/>
    </font>
    <font>
      <sz val="9"/>
      <color indexed="10"/>
      <name val="Calibri"/>
      <family val="2"/>
      <charset val="204"/>
    </font>
    <font>
      <b/>
      <sz val="9"/>
      <name val="Calibri"/>
      <family val="2"/>
      <charset val="204"/>
    </font>
    <font>
      <i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7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rgb="FF92D050"/>
        <bgColor indexed="64"/>
      </patternFill>
    </fill>
  </fills>
  <borders count="62">
    <border>
      <start/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/>
      <diagonal/>
    </border>
    <border>
      <start/>
      <end/>
      <top/>
      <bottom style="hair">
        <color indexed="9"/>
      </bottom>
      <diagonal/>
    </border>
    <border>
      <start/>
      <end/>
      <top style="hair">
        <color indexed="9"/>
      </top>
      <bottom/>
      <diagonal/>
    </border>
    <border>
      <start style="dashDot">
        <color indexed="64"/>
      </start>
      <end style="hair">
        <color indexed="9"/>
      </end>
      <top style="dashDot">
        <color indexed="64"/>
      </top>
      <bottom style="dashDot">
        <color indexed="64"/>
      </bottom>
      <diagonal/>
    </border>
    <border>
      <start style="hair">
        <color indexed="9"/>
      </start>
      <end style="dashDot">
        <color indexed="64"/>
      </end>
      <top style="dashDot">
        <color indexed="64"/>
      </top>
      <bottom style="dashDot">
        <color indexed="64"/>
      </bottom>
      <diagonal/>
    </border>
    <border>
      <start style="dashDot">
        <color indexed="64"/>
      </start>
      <end/>
      <top style="dashDot">
        <color indexed="64"/>
      </top>
      <bottom style="dashDot">
        <color indexed="64"/>
      </bottom>
      <diagonal/>
    </border>
    <border>
      <start/>
      <end style="dashDot">
        <color indexed="64"/>
      </end>
      <top style="dashDot">
        <color indexed="64"/>
      </top>
      <bottom style="dashDot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9"/>
      </end>
      <top/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double">
        <color indexed="64"/>
      </bottom>
      <diagonal/>
    </border>
    <border>
      <start style="thin">
        <color indexed="64"/>
      </start>
      <end style="medium">
        <color indexed="64"/>
      </end>
      <top style="double">
        <color indexed="64"/>
      </top>
      <bottom style="medium">
        <color indexed="64"/>
      </bottom>
      <diagonal/>
    </border>
    <border>
      <start/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/>
      <top/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double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double">
        <color indexed="64"/>
      </bottom>
      <diagonal/>
    </border>
    <border>
      <start style="medium">
        <color indexed="64"/>
      </start>
      <end style="thin">
        <color indexed="64"/>
      </end>
      <top style="double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double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double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thin">
        <color indexed="9"/>
      </end>
      <top/>
      <bottom style="thin">
        <color indexed="9"/>
      </bottom>
      <diagonal/>
    </border>
    <border>
      <start style="hair">
        <color indexed="9"/>
      </start>
      <end/>
      <top/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hair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hair">
        <color indexed="64"/>
      </top>
      <bottom style="hair">
        <color indexed="64"/>
      </bottom>
      <diagonal/>
    </border>
    <border>
      <start style="thin">
        <color indexed="64"/>
      </start>
      <end style="thin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hair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hair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hair">
        <color indexed="64"/>
      </bottom>
      <diagonal/>
    </border>
    <border>
      <start style="thin">
        <color indexed="64"/>
      </start>
      <end/>
      <top style="hair">
        <color indexed="64"/>
      </top>
      <bottom style="hair">
        <color indexed="64"/>
      </bottom>
      <diagonal/>
    </border>
    <border>
      <start style="thin">
        <color indexed="64"/>
      </start>
      <end/>
      <top style="hair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double">
        <color indexed="64"/>
      </bottom>
      <diagonal/>
    </border>
    <border>
      <start style="thin">
        <color indexed="64"/>
      </start>
      <end/>
      <top style="double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0" borderId="0"/>
    <xf numFmtId="0" fontId="6" fillId="0" borderId="0"/>
    <xf numFmtId="0" fontId="1" fillId="0" borderId="0"/>
  </cellStyleXfs>
  <cellXfs count="219">
    <xf numFmtId="0" fontId="0" fillId="0" borderId="0" xfId="0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/>
    <xf numFmtId="0" fontId="7" fillId="0" borderId="4" xfId="0" applyFont="1" applyBorder="1"/>
    <xf numFmtId="0" fontId="8" fillId="0" borderId="0" xfId="0" applyFont="1" applyAlignment="1">
      <alignment horizontal="center"/>
    </xf>
    <xf numFmtId="0" fontId="10" fillId="0" borderId="0" xfId="0" applyFont="1"/>
    <xf numFmtId="0" fontId="10" fillId="0" borderId="4" xfId="0" applyFont="1" applyBorder="1"/>
    <xf numFmtId="0" fontId="11" fillId="0" borderId="0" xfId="0" applyFont="1"/>
    <xf numFmtId="0" fontId="9" fillId="0" borderId="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8" fillId="0" borderId="3" xfId="0" applyFont="1" applyBorder="1" applyAlignment="1">
      <alignment horizontal="right" vertical="center"/>
    </xf>
    <xf numFmtId="0" fontId="8" fillId="0" borderId="8" xfId="0" applyFont="1" applyBorder="1"/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17" fillId="0" borderId="0" xfId="0" applyFont="1"/>
    <xf numFmtId="0" fontId="8" fillId="0" borderId="6" xfId="0" applyFont="1" applyBorder="1" applyAlignment="1">
      <alignment horizontal="center" vertical="center"/>
    </xf>
    <xf numFmtId="0" fontId="17" fillId="0" borderId="2" xfId="0" applyFont="1" applyBorder="1"/>
    <xf numFmtId="0" fontId="14" fillId="0" borderId="1" xfId="0" applyFont="1" applyBorder="1" applyAlignment="1">
      <alignment vertical="center"/>
    </xf>
    <xf numFmtId="0" fontId="13" fillId="0" borderId="0" xfId="0" applyFont="1"/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7" fillId="0" borderId="30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left" vertical="center" wrapText="1"/>
    </xf>
    <xf numFmtId="3" fontId="15" fillId="0" borderId="30" xfId="0" applyNumberFormat="1" applyFont="1" applyBorder="1" applyAlignment="1">
      <alignment horizontal="right" vertical="center"/>
    </xf>
    <xf numFmtId="3" fontId="8" fillId="3" borderId="13" xfId="0" applyNumberFormat="1" applyFont="1" applyFill="1" applyBorder="1" applyAlignment="1">
      <alignment horizontal="right" vertical="center"/>
    </xf>
    <xf numFmtId="0" fontId="17" fillId="0" borderId="4" xfId="0" applyFont="1" applyBorder="1"/>
    <xf numFmtId="0" fontId="17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left" vertical="center" wrapText="1"/>
    </xf>
    <xf numFmtId="3" fontId="15" fillId="0" borderId="14" xfId="0" applyNumberFormat="1" applyFont="1" applyBorder="1" applyAlignment="1">
      <alignment horizontal="right" vertical="center"/>
    </xf>
    <xf numFmtId="3" fontId="8" fillId="3" borderId="15" xfId="0" applyNumberFormat="1" applyFont="1" applyFill="1" applyBorder="1" applyAlignment="1">
      <alignment horizontal="right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wrapText="1"/>
    </xf>
    <xf numFmtId="3" fontId="12" fillId="0" borderId="31" xfId="0" applyNumberFormat="1" applyFont="1" applyBorder="1" applyAlignment="1">
      <alignment horizontal="center" vertical="center"/>
    </xf>
    <xf numFmtId="0" fontId="15" fillId="0" borderId="4" xfId="0" applyFont="1" applyBorder="1"/>
    <xf numFmtId="0" fontId="15" fillId="0" borderId="0" xfId="0" applyFont="1"/>
    <xf numFmtId="0" fontId="17" fillId="0" borderId="7" xfId="0" applyFont="1" applyBorder="1" applyAlignment="1">
      <alignment horizontal="center"/>
    </xf>
    <xf numFmtId="0" fontId="17" fillId="0" borderId="7" xfId="0" applyFont="1" applyBorder="1"/>
    <xf numFmtId="0" fontId="17" fillId="0" borderId="7" xfId="0" applyFont="1" applyBorder="1" applyAlignment="1">
      <alignment horizontal="left"/>
    </xf>
    <xf numFmtId="3" fontId="17" fillId="0" borderId="7" xfId="0" applyNumberFormat="1" applyFont="1" applyBorder="1"/>
    <xf numFmtId="0" fontId="15" fillId="0" borderId="7" xfId="0" applyFont="1" applyBorder="1"/>
    <xf numFmtId="0" fontId="15" fillId="0" borderId="2" xfId="0" applyFont="1" applyBorder="1"/>
    <xf numFmtId="0" fontId="17" fillId="7" borderId="0" xfId="0" applyFont="1" applyFill="1"/>
    <xf numFmtId="3" fontId="8" fillId="7" borderId="8" xfId="0" applyNumberFormat="1" applyFont="1" applyFill="1" applyBorder="1" applyAlignment="1">
      <alignment horizontal="left" vertical="center"/>
    </xf>
    <xf numFmtId="0" fontId="18" fillId="7" borderId="21" xfId="0" applyFont="1" applyFill="1" applyBorder="1" applyAlignment="1">
      <alignment vertical="center"/>
    </xf>
    <xf numFmtId="0" fontId="8" fillId="7" borderId="32" xfId="0" applyFont="1" applyFill="1" applyBorder="1" applyAlignment="1">
      <alignment vertical="center"/>
    </xf>
    <xf numFmtId="0" fontId="17" fillId="7" borderId="8" xfId="0" applyFont="1" applyFill="1" applyBorder="1" applyAlignment="1">
      <alignment horizontal="center"/>
    </xf>
    <xf numFmtId="0" fontId="17" fillId="7" borderId="8" xfId="0" applyFont="1" applyFill="1" applyBorder="1" applyAlignment="1">
      <alignment horizontal="left" vertical="center"/>
    </xf>
    <xf numFmtId="0" fontId="17" fillId="7" borderId="8" xfId="0" applyFont="1" applyFill="1" applyBorder="1" applyAlignment="1">
      <alignment horizontal="right"/>
    </xf>
    <xf numFmtId="3" fontId="17" fillId="7" borderId="8" xfId="0" applyNumberFormat="1" applyFont="1" applyFill="1" applyBorder="1" applyAlignment="1">
      <alignment horizontal="right" vertical="center"/>
    </xf>
    <xf numFmtId="0" fontId="15" fillId="7" borderId="0" xfId="0" applyFont="1" applyFill="1"/>
    <xf numFmtId="0" fontId="8" fillId="7" borderId="3" xfId="0" applyFont="1" applyFill="1" applyBorder="1" applyAlignment="1">
      <alignment horizontal="right" vertical="center"/>
    </xf>
    <xf numFmtId="0" fontId="12" fillId="7" borderId="6" xfId="0" applyFont="1" applyFill="1" applyBorder="1" applyAlignment="1">
      <alignment horizontal="right" vertical="center"/>
    </xf>
    <xf numFmtId="3" fontId="15" fillId="7" borderId="8" xfId="0" applyNumberFormat="1" applyFont="1" applyFill="1" applyBorder="1" applyAlignment="1">
      <alignment vertical="center"/>
    </xf>
    <xf numFmtId="0" fontId="15" fillId="7" borderId="8" xfId="0" applyFont="1" applyFill="1" applyBorder="1" applyAlignment="1">
      <alignment horizontal="center" wrapText="1"/>
    </xf>
    <xf numFmtId="0" fontId="15" fillId="7" borderId="8" xfId="0" applyFont="1" applyFill="1" applyBorder="1" applyAlignment="1">
      <alignment horizontal="left" vertical="center" wrapText="1"/>
    </xf>
    <xf numFmtId="0" fontId="15" fillId="7" borderId="8" xfId="0" applyFont="1" applyFill="1" applyBorder="1" applyAlignment="1">
      <alignment horizontal="right"/>
    </xf>
    <xf numFmtId="0" fontId="15" fillId="0" borderId="8" xfId="0" applyFont="1" applyBorder="1" applyAlignment="1">
      <alignment horizontal="center"/>
    </xf>
    <xf numFmtId="0" fontId="17" fillId="0" borderId="8" xfId="0" applyFont="1" applyBorder="1"/>
    <xf numFmtId="0" fontId="17" fillId="0" borderId="8" xfId="0" applyFont="1" applyBorder="1" applyAlignment="1">
      <alignment horizontal="right"/>
    </xf>
    <xf numFmtId="3" fontId="17" fillId="0" borderId="8" xfId="0" applyNumberFormat="1" applyFont="1" applyBorder="1"/>
    <xf numFmtId="0" fontId="17" fillId="0" borderId="3" xfId="0" applyFont="1" applyBorder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3" fontId="17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right"/>
    </xf>
    <xf numFmtId="3" fontId="7" fillId="0" borderId="0" xfId="0" applyNumberFormat="1" applyFont="1"/>
    <xf numFmtId="0" fontId="19" fillId="0" borderId="0" xfId="5" applyFont="1" applyAlignment="1">
      <alignment horizontal="centerContinuous" vertical="center" wrapText="1"/>
    </xf>
    <xf numFmtId="0" fontId="20" fillId="0" borderId="0" xfId="5" applyFont="1"/>
    <xf numFmtId="0" fontId="19" fillId="0" borderId="0" xfId="5" applyFont="1" applyAlignment="1">
      <alignment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2" fillId="4" borderId="10" xfId="3" applyFont="1" applyFill="1" applyBorder="1" applyAlignment="1">
      <alignment horizontal="center" wrapText="1"/>
    </xf>
    <xf numFmtId="0" fontId="12" fillId="4" borderId="10" xfId="3" applyFont="1" applyFill="1" applyBorder="1" applyAlignment="1">
      <alignment horizontal="center" vertical="center" wrapText="1"/>
    </xf>
    <xf numFmtId="0" fontId="12" fillId="4" borderId="17" xfId="3" applyFont="1" applyFill="1" applyBorder="1" applyAlignment="1">
      <alignment vertical="center" wrapText="1"/>
    </xf>
    <xf numFmtId="0" fontId="12" fillId="4" borderId="10" xfId="3" applyFont="1" applyFill="1" applyBorder="1" applyAlignment="1">
      <alignment wrapText="1"/>
    </xf>
    <xf numFmtId="0" fontId="12" fillId="0" borderId="0" xfId="5" applyFont="1"/>
    <xf numFmtId="0" fontId="20" fillId="8" borderId="30" xfId="0" applyFont="1" applyFill="1" applyBorder="1" applyAlignment="1">
      <alignment horizontal="center" vertical="center"/>
    </xf>
    <xf numFmtId="0" fontId="20" fillId="0" borderId="30" xfId="0" applyFont="1" applyBorder="1" applyAlignment="1">
      <alignment horizontal="left" vertical="center"/>
    </xf>
    <xf numFmtId="3" fontId="20" fillId="0" borderId="30" xfId="3" applyNumberFormat="1" applyFont="1" applyBorder="1" applyAlignment="1">
      <alignment horizontal="center" vertical="center"/>
    </xf>
    <xf numFmtId="1" fontId="20" fillId="0" borderId="30" xfId="3" applyNumberFormat="1" applyFont="1" applyBorder="1" applyAlignment="1">
      <alignment horizontal="center" vertical="center"/>
    </xf>
    <xf numFmtId="0" fontId="20" fillId="8" borderId="14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3" fontId="20" fillId="0" borderId="14" xfId="3" applyNumberFormat="1" applyFont="1" applyBorder="1" applyAlignment="1">
      <alignment horizontal="center" vertical="center"/>
    </xf>
    <xf numFmtId="1" fontId="20" fillId="0" borderId="14" xfId="3" applyNumberFormat="1" applyFont="1" applyBorder="1" applyAlignment="1">
      <alignment horizontal="center" vertical="center"/>
    </xf>
    <xf numFmtId="0" fontId="20" fillId="8" borderId="33" xfId="0" applyFont="1" applyFill="1" applyBorder="1" applyAlignment="1">
      <alignment horizontal="center" vertical="center"/>
    </xf>
    <xf numFmtId="0" fontId="20" fillId="0" borderId="33" xfId="0" applyFont="1" applyBorder="1" applyAlignment="1">
      <alignment horizontal="left" vertical="center"/>
    </xf>
    <xf numFmtId="3" fontId="20" fillId="0" borderId="33" xfId="3" applyNumberFormat="1" applyFont="1" applyBorder="1" applyAlignment="1">
      <alignment horizontal="center" vertical="center"/>
    </xf>
    <xf numFmtId="1" fontId="20" fillId="0" borderId="33" xfId="3" applyNumberFormat="1" applyFont="1" applyBorder="1" applyAlignment="1">
      <alignment horizontal="center" vertical="center"/>
    </xf>
    <xf numFmtId="0" fontId="12" fillId="4" borderId="16" xfId="3" applyFont="1" applyFill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/>
    </xf>
    <xf numFmtId="0" fontId="21" fillId="0" borderId="0" xfId="5" applyFont="1"/>
    <xf numFmtId="0" fontId="21" fillId="8" borderId="14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left" vertical="center"/>
    </xf>
    <xf numFmtId="3" fontId="21" fillId="0" borderId="14" xfId="3" applyNumberFormat="1" applyFont="1" applyBorder="1" applyAlignment="1">
      <alignment horizontal="center" vertical="center"/>
    </xf>
    <xf numFmtId="1" fontId="21" fillId="0" borderId="14" xfId="3" applyNumberFormat="1" applyFont="1" applyBorder="1" applyAlignment="1">
      <alignment horizontal="center" vertical="center"/>
    </xf>
    <xf numFmtId="1" fontId="22" fillId="0" borderId="14" xfId="3" applyNumberFormat="1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3" fontId="12" fillId="2" borderId="10" xfId="0" applyNumberFormat="1" applyFont="1" applyFill="1" applyBorder="1" applyAlignment="1">
      <alignment horizontal="center" vertical="center" wrapText="1"/>
    </xf>
    <xf numFmtId="0" fontId="12" fillId="4" borderId="10" xfId="3" applyFont="1" applyFill="1" applyBorder="1" applyAlignment="1">
      <alignment horizontal="left" vertical="center" wrapText="1"/>
    </xf>
    <xf numFmtId="0" fontId="20" fillId="0" borderId="20" xfId="3" applyFont="1" applyBorder="1" applyAlignment="1">
      <alignment horizontal="center" wrapText="1"/>
    </xf>
    <xf numFmtId="0" fontId="20" fillId="8" borderId="30" xfId="3" applyFont="1" applyFill="1" applyBorder="1" applyAlignment="1">
      <alignment horizontal="center" vertical="center" wrapText="1"/>
    </xf>
    <xf numFmtId="0" fontId="20" fillId="0" borderId="30" xfId="3" applyFont="1" applyBorder="1" applyAlignment="1">
      <alignment vertical="center" wrapText="1"/>
    </xf>
    <xf numFmtId="0" fontId="20" fillId="0" borderId="18" xfId="3" applyFont="1" applyBorder="1" applyAlignment="1">
      <alignment horizontal="center" wrapText="1"/>
    </xf>
    <xf numFmtId="0" fontId="20" fillId="8" borderId="14" xfId="3" applyFont="1" applyFill="1" applyBorder="1" applyAlignment="1">
      <alignment horizontal="center" vertical="center" wrapText="1"/>
    </xf>
    <xf numFmtId="0" fontId="20" fillId="0" borderId="14" xfId="3" applyFont="1" applyBorder="1" applyAlignment="1">
      <alignment vertical="center" wrapText="1"/>
    </xf>
    <xf numFmtId="0" fontId="25" fillId="0" borderId="14" xfId="5" applyFont="1" applyBorder="1" applyAlignment="1">
      <alignment horizontal="center" vertical="center" wrapText="1"/>
    </xf>
    <xf numFmtId="0" fontId="26" fillId="0" borderId="18" xfId="3" applyFont="1" applyBorder="1" applyAlignment="1">
      <alignment horizontal="center" wrapText="1"/>
    </xf>
    <xf numFmtId="0" fontId="26" fillId="8" borderId="14" xfId="3" applyFont="1" applyFill="1" applyBorder="1" applyAlignment="1">
      <alignment horizontal="center" vertical="center" wrapText="1"/>
    </xf>
    <xf numFmtId="0" fontId="26" fillId="0" borderId="14" xfId="3" applyFont="1" applyBorder="1" applyAlignment="1">
      <alignment vertical="center" wrapText="1"/>
    </xf>
    <xf numFmtId="3" fontId="26" fillId="0" borderId="14" xfId="3" applyNumberFormat="1" applyFont="1" applyBorder="1" applyAlignment="1">
      <alignment horizontal="center" vertical="center"/>
    </xf>
    <xf numFmtId="1" fontId="26" fillId="0" borderId="14" xfId="3" applyNumberFormat="1" applyFont="1" applyBorder="1" applyAlignment="1">
      <alignment horizontal="center" vertical="center"/>
    </xf>
    <xf numFmtId="0" fontId="26" fillId="0" borderId="0" xfId="5" applyFont="1"/>
    <xf numFmtId="0" fontId="27" fillId="0" borderId="14" xfId="5" applyFont="1" applyBorder="1" applyAlignment="1">
      <alignment horizontal="center" vertical="center" wrapText="1"/>
    </xf>
    <xf numFmtId="0" fontId="26" fillId="0" borderId="19" xfId="3" applyFont="1" applyBorder="1" applyAlignment="1">
      <alignment horizontal="center" wrapText="1"/>
    </xf>
    <xf numFmtId="0" fontId="26" fillId="8" borderId="33" xfId="3" applyFont="1" applyFill="1" applyBorder="1" applyAlignment="1">
      <alignment horizontal="center" vertical="center" wrapText="1"/>
    </xf>
    <xf numFmtId="0" fontId="26" fillId="0" borderId="33" xfId="3" applyFont="1" applyBorder="1" applyAlignment="1">
      <alignment vertical="center" wrapText="1"/>
    </xf>
    <xf numFmtId="3" fontId="26" fillId="0" borderId="33" xfId="3" applyNumberFormat="1" applyFont="1" applyBorder="1" applyAlignment="1">
      <alignment horizontal="center" vertical="center"/>
    </xf>
    <xf numFmtId="1" fontId="26" fillId="0" borderId="33" xfId="3" applyNumberFormat="1" applyFont="1" applyBorder="1" applyAlignment="1">
      <alignment horizontal="center" vertical="center"/>
    </xf>
    <xf numFmtId="0" fontId="12" fillId="4" borderId="20" xfId="3" applyFont="1" applyFill="1" applyBorder="1" applyAlignment="1">
      <alignment horizontal="left" vertical="center" wrapText="1"/>
    </xf>
    <xf numFmtId="0" fontId="20" fillId="0" borderId="30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6" fillId="0" borderId="14" xfId="0" applyFont="1" applyBorder="1" applyAlignment="1">
      <alignment vertical="center" wrapText="1"/>
    </xf>
    <xf numFmtId="0" fontId="26" fillId="0" borderId="33" xfId="0" applyFont="1" applyBorder="1" applyAlignment="1">
      <alignment vertical="center" wrapText="1"/>
    </xf>
    <xf numFmtId="0" fontId="12" fillId="4" borderId="19" xfId="3" applyFont="1" applyFill="1" applyBorder="1" applyAlignment="1">
      <alignment horizontal="left"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17" fillId="8" borderId="14" xfId="3" applyFont="1" applyFill="1" applyBorder="1" applyAlignment="1" applyProtection="1">
      <alignment horizontal="center" vertical="center" wrapText="1"/>
      <protection locked="0"/>
    </xf>
    <xf numFmtId="14" fontId="8" fillId="9" borderId="21" xfId="0" applyNumberFormat="1" applyFont="1" applyFill="1" applyBorder="1" applyAlignment="1" applyProtection="1">
      <alignment horizontal="center" vertical="center"/>
      <protection locked="0"/>
    </xf>
    <xf numFmtId="3" fontId="8" fillId="9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vertical="center"/>
    </xf>
    <xf numFmtId="3" fontId="12" fillId="0" borderId="37" xfId="0" applyNumberFormat="1" applyFont="1" applyBorder="1" applyAlignment="1">
      <alignment horizontal="center" vertical="center"/>
    </xf>
    <xf numFmtId="0" fontId="28" fillId="5" borderId="43" xfId="0" applyFont="1" applyFill="1" applyBorder="1" applyAlignment="1">
      <alignment horizontal="center" vertical="center" wrapText="1"/>
    </xf>
    <xf numFmtId="0" fontId="28" fillId="5" borderId="44" xfId="0" applyFont="1" applyFill="1" applyBorder="1" applyAlignment="1">
      <alignment horizontal="center" vertical="center" wrapText="1"/>
    </xf>
    <xf numFmtId="0" fontId="28" fillId="5" borderId="46" xfId="0" applyFont="1" applyFill="1" applyBorder="1" applyAlignment="1">
      <alignment horizontal="center" vertical="center" wrapText="1"/>
    </xf>
    <xf numFmtId="0" fontId="28" fillId="5" borderId="41" xfId="0" applyFont="1" applyFill="1" applyBorder="1" applyAlignment="1">
      <alignment horizontal="center" vertical="center"/>
    </xf>
    <xf numFmtId="0" fontId="28" fillId="5" borderId="36" xfId="0" applyFont="1" applyFill="1" applyBorder="1" applyAlignment="1">
      <alignment horizontal="center" vertical="center"/>
    </xf>
    <xf numFmtId="0" fontId="28" fillId="5" borderId="3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/>
    </xf>
    <xf numFmtId="3" fontId="15" fillId="8" borderId="39" xfId="0" applyNumberFormat="1" applyFont="1" applyFill="1" applyBorder="1" applyAlignment="1">
      <alignment horizontal="right" vertical="center"/>
    </xf>
    <xf numFmtId="3" fontId="15" fillId="8" borderId="40" xfId="0" applyNumberFormat="1" applyFont="1" applyFill="1" applyBorder="1" applyAlignment="1">
      <alignment horizontal="right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3" fontId="17" fillId="8" borderId="9" xfId="0" applyNumberFormat="1" applyFont="1" applyFill="1" applyBorder="1" applyAlignment="1" applyProtection="1">
      <alignment horizontal="right" vertical="center"/>
      <protection locked="0"/>
    </xf>
    <xf numFmtId="3" fontId="12" fillId="0" borderId="45" xfId="0" applyNumberFormat="1" applyFont="1" applyBorder="1" applyAlignment="1">
      <alignment horizontal="right" vertical="center"/>
    </xf>
    <xf numFmtId="3" fontId="12" fillId="0" borderId="47" xfId="0" applyNumberFormat="1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right" vertical="center"/>
    </xf>
    <xf numFmtId="0" fontId="7" fillId="0" borderId="49" xfId="0" applyFont="1" applyBorder="1"/>
    <xf numFmtId="0" fontId="8" fillId="0" borderId="0" xfId="0" applyFont="1" applyAlignment="1" applyProtection="1">
      <alignment vertical="center"/>
      <protection locked="0"/>
    </xf>
    <xf numFmtId="3" fontId="17" fillId="0" borderId="15" xfId="0" applyNumberFormat="1" applyFont="1" applyBorder="1" applyAlignment="1" applyProtection="1">
      <alignment horizontal="right" vertical="center"/>
      <protection locked="0"/>
    </xf>
    <xf numFmtId="3" fontId="17" fillId="8" borderId="51" xfId="0" applyNumberFormat="1" applyFont="1" applyFill="1" applyBorder="1" applyAlignment="1" applyProtection="1">
      <alignment horizontal="right" vertical="center"/>
      <protection locked="0"/>
    </xf>
    <xf numFmtId="3" fontId="17" fillId="8" borderId="52" xfId="0" applyNumberFormat="1" applyFont="1" applyFill="1" applyBorder="1" applyAlignment="1" applyProtection="1">
      <alignment horizontal="right" vertical="center"/>
      <protection locked="0"/>
    </xf>
    <xf numFmtId="3" fontId="17" fillId="8" borderId="53" xfId="0" applyNumberFormat="1" applyFont="1" applyFill="1" applyBorder="1" applyAlignment="1" applyProtection="1">
      <alignment horizontal="right" vertical="center"/>
      <protection locked="0"/>
    </xf>
    <xf numFmtId="3" fontId="17" fillId="8" borderId="54" xfId="0" applyNumberFormat="1" applyFont="1" applyFill="1" applyBorder="1" applyAlignment="1" applyProtection="1">
      <alignment horizontal="right" vertical="center"/>
      <protection locked="0"/>
    </xf>
    <xf numFmtId="3" fontId="17" fillId="8" borderId="55" xfId="0" applyNumberFormat="1" applyFont="1" applyFill="1" applyBorder="1" applyAlignment="1" applyProtection="1">
      <alignment horizontal="right" vertical="center"/>
      <protection locked="0"/>
    </xf>
    <xf numFmtId="3" fontId="17" fillId="8" borderId="56" xfId="0" applyNumberFormat="1" applyFont="1" applyFill="1" applyBorder="1" applyAlignment="1" applyProtection="1">
      <alignment horizontal="right" vertical="center"/>
      <protection locked="0"/>
    </xf>
    <xf numFmtId="3" fontId="17" fillId="8" borderId="51" xfId="0" applyNumberFormat="1" applyFont="1" applyFill="1" applyBorder="1" applyAlignment="1" applyProtection="1">
      <alignment horizontal="center" vertical="center"/>
      <protection locked="0"/>
    </xf>
    <xf numFmtId="3" fontId="17" fillId="8" borderId="53" xfId="0" applyNumberFormat="1" applyFont="1" applyFill="1" applyBorder="1" applyAlignment="1" applyProtection="1">
      <alignment horizontal="center" vertical="center"/>
      <protection locked="0"/>
    </xf>
    <xf numFmtId="3" fontId="17" fillId="8" borderId="55" xfId="0" applyNumberFormat="1" applyFont="1" applyFill="1" applyBorder="1" applyAlignment="1" applyProtection="1">
      <alignment horizontal="center" vertical="center"/>
      <protection locked="0"/>
    </xf>
    <xf numFmtId="3" fontId="17" fillId="8" borderId="57" xfId="0" applyNumberFormat="1" applyFont="1" applyFill="1" applyBorder="1" applyAlignment="1" applyProtection="1">
      <alignment horizontal="center" vertical="center"/>
      <protection locked="0"/>
    </xf>
    <xf numFmtId="3" fontId="17" fillId="8" borderId="58" xfId="0" applyNumberFormat="1" applyFont="1" applyFill="1" applyBorder="1" applyAlignment="1" applyProtection="1">
      <alignment horizontal="center" vertical="center"/>
      <protection locked="0"/>
    </xf>
    <xf numFmtId="3" fontId="17" fillId="8" borderId="59" xfId="0" applyNumberFormat="1" applyFont="1" applyFill="1" applyBorder="1" applyAlignment="1" applyProtection="1">
      <alignment horizontal="center" vertical="center"/>
      <protection locked="0"/>
    </xf>
    <xf numFmtId="3" fontId="8" fillId="0" borderId="52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0" fontId="28" fillId="5" borderId="60" xfId="0" applyFont="1" applyFill="1" applyBorder="1" applyAlignment="1">
      <alignment horizontal="center" vertical="center"/>
    </xf>
    <xf numFmtId="0" fontId="28" fillId="5" borderId="61" xfId="0" applyFont="1" applyFill="1" applyBorder="1" applyAlignment="1">
      <alignment horizontal="center" vertical="center" wrapText="1"/>
    </xf>
    <xf numFmtId="3" fontId="8" fillId="11" borderId="12" xfId="0" applyNumberFormat="1" applyFont="1" applyFill="1" applyBorder="1" applyAlignment="1">
      <alignment horizontal="right" vertical="center"/>
    </xf>
    <xf numFmtId="3" fontId="12" fillId="11" borderId="48" xfId="0" applyNumberFormat="1" applyFont="1" applyFill="1" applyBorder="1" applyAlignment="1">
      <alignment horizontal="right" vertical="center"/>
    </xf>
    <xf numFmtId="3" fontId="8" fillId="11" borderId="10" xfId="0" applyNumberFormat="1" applyFont="1" applyFill="1" applyBorder="1" applyAlignment="1">
      <alignment horizontal="right" vertical="center" wrapText="1"/>
    </xf>
    <xf numFmtId="0" fontId="28" fillId="10" borderId="20" xfId="0" applyFont="1" applyFill="1" applyBorder="1" applyAlignment="1">
      <alignment horizontal="center" vertical="center" wrapText="1"/>
    </xf>
    <xf numFmtId="0" fontId="28" fillId="10" borderId="19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8" borderId="3" xfId="0" applyFont="1" applyFill="1" applyBorder="1" applyAlignment="1" applyProtection="1">
      <alignment horizontal="center" vertical="center"/>
      <protection locked="0"/>
    </xf>
    <xf numFmtId="0" fontId="8" fillId="8" borderId="21" xfId="0" applyFont="1" applyFill="1" applyBorder="1" applyAlignment="1" applyProtection="1">
      <alignment horizontal="center" vertical="center"/>
      <protection locked="0"/>
    </xf>
    <xf numFmtId="0" fontId="8" fillId="8" borderId="0" xfId="0" applyFont="1" applyFill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11" fillId="0" borderId="5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24" xfId="0" applyFont="1" applyBorder="1" applyAlignment="1">
      <alignment horizontal="left" wrapText="1"/>
    </xf>
    <xf numFmtId="0" fontId="28" fillId="5" borderId="10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3" fontId="14" fillId="5" borderId="10" xfId="0" applyNumberFormat="1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horizontal="center" vertical="center"/>
    </xf>
    <xf numFmtId="0" fontId="8" fillId="9" borderId="22" xfId="0" applyFont="1" applyFill="1" applyBorder="1" applyAlignment="1" applyProtection="1">
      <alignment horizontal="center" vertical="center"/>
      <protection locked="0"/>
    </xf>
    <xf numFmtId="0" fontId="8" fillId="9" borderId="24" xfId="0" applyFont="1" applyFill="1" applyBorder="1" applyAlignment="1" applyProtection="1">
      <alignment horizontal="center" vertical="center"/>
      <protection locked="0"/>
    </xf>
    <xf numFmtId="0" fontId="8" fillId="9" borderId="5" xfId="0" applyFont="1" applyFill="1" applyBorder="1" applyAlignment="1" applyProtection="1">
      <alignment horizontal="center" vertical="center"/>
      <protection locked="0"/>
    </xf>
    <xf numFmtId="0" fontId="8" fillId="9" borderId="23" xfId="0" applyFont="1" applyFill="1" applyBorder="1" applyAlignment="1" applyProtection="1">
      <alignment horizontal="center" vertical="center"/>
      <protection locked="0"/>
    </xf>
    <xf numFmtId="0" fontId="28" fillId="5" borderId="41" xfId="0" applyFont="1" applyFill="1" applyBorder="1" applyAlignment="1">
      <alignment horizontal="center" vertical="center"/>
    </xf>
    <xf numFmtId="0" fontId="28" fillId="5" borderId="42" xfId="0" applyFont="1" applyFill="1" applyBorder="1" applyAlignment="1">
      <alignment horizontal="center" vertical="center"/>
    </xf>
    <xf numFmtId="0" fontId="28" fillId="5" borderId="35" xfId="0" applyFont="1" applyFill="1" applyBorder="1" applyAlignment="1">
      <alignment horizontal="center" vertical="center"/>
    </xf>
    <xf numFmtId="0" fontId="25" fillId="0" borderId="14" xfId="5" applyFont="1" applyBorder="1" applyAlignment="1">
      <alignment horizontal="center" vertical="center" wrapText="1"/>
    </xf>
    <xf numFmtId="0" fontId="27" fillId="0" borderId="14" xfId="5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4" xr:uid="{5B785DAE-5704-419F-A9C0-C0CB1281C2FD}"/>
    <cellStyle name="Normal_bodovnik-juli 2010" xfId="5" xr:uid="{EAB686F7-66A2-47AC-AC28-E8FA42A2EB1B}"/>
    <cellStyle name="Normal_бодовник-19-08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66675</xdr:colOff>
      <xdr:row>50</xdr:row>
      <xdr:rowOff>0</xdr:rowOff>
    </xdr:from>
    <xdr:to>
      <xdr:col>4</xdr:col>
      <xdr:colOff>190500</xdr:colOff>
      <xdr:row>53</xdr:row>
      <xdr:rowOff>76200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582AA39E-10CD-CECF-A714-4E3500DE7BC4}"/>
            </a:ext>
          </a:extLst>
        </xdr:cNvPr>
        <xdr:cNvSpPr txBox="1">
          <a:spLocks noChangeArrowheads="1"/>
        </xdr:cNvSpPr>
      </xdr:nvSpPr>
      <xdr:spPr bwMode="auto">
        <a:xfrm>
          <a:off x="66675" y="8820150"/>
          <a:ext cx="4000500" cy="1057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endParaRPr lang="mk-MK" sz="800" b="1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500"/>
            </a:lnSpc>
            <a:defRPr sz="1000"/>
          </a:pPr>
          <a:r>
            <a:rPr lang="mk-MK" sz="800" b="1" i="0" u="none" strike="noStrike" baseline="0%">
              <a:solidFill>
                <a:srgbClr val="000000"/>
              </a:solidFill>
              <a:latin typeface="+mn-lt"/>
            </a:rPr>
            <a:t>Напомена :</a:t>
          </a:r>
          <a:endParaRPr lang="mk-MK" sz="800" b="0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+mn-lt"/>
            </a:rPr>
            <a:t>Шифрите на пакетите да ги </a:t>
          </a:r>
          <a:r>
            <a:rPr lang="mk-MK" sz="800" b="1" i="0" u="none" strike="noStrike" baseline="0%">
              <a:solidFill>
                <a:srgbClr val="000000"/>
              </a:solidFill>
              <a:latin typeface="+mn-lt"/>
            </a:rPr>
            <a:t>превзмете од </a:t>
          </a:r>
          <a:r>
            <a:rPr lang="en-US" sz="800" b="1" i="0" u="none" strike="noStrike" baseline="0%">
              <a:solidFill>
                <a:srgbClr val="000000"/>
              </a:solidFill>
              <a:latin typeface="+mn-lt"/>
            </a:rPr>
            <a:t>sheet-</a:t>
          </a:r>
          <a:r>
            <a:rPr lang="mk-MK" sz="800" b="1" i="0" u="none" strike="noStrike" baseline="0%">
              <a:solidFill>
                <a:srgbClr val="000000"/>
              </a:solidFill>
              <a:latin typeface="+mn-lt"/>
            </a:rPr>
            <a:t>от реф_цени на спец </a:t>
          </a:r>
          <a:r>
            <a:rPr lang="mk-MK" sz="800" b="0" i="0" u="none" strike="noStrike" baseline="0%">
              <a:solidFill>
                <a:srgbClr val="000000"/>
              </a:solidFill>
              <a:latin typeface="+mn-lt"/>
            </a:rPr>
            <a:t>а програмот сам ќе го превземе називот-описот на пакетот и неговата референтна цена од </a:t>
          </a:r>
          <a:r>
            <a:rPr lang="en-US" sz="800" b="0" i="0" u="none" strike="noStrike" baseline="0%">
              <a:solidFill>
                <a:srgbClr val="000000"/>
              </a:solidFill>
              <a:latin typeface="+mn-lt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+mn-lt"/>
            </a:rPr>
            <a:t>от. Ова правете го со функциите </a:t>
          </a:r>
          <a:r>
            <a:rPr lang="en-US" sz="800" b="0" i="0" u="none" strike="noStrike" baseline="0%">
              <a:solidFill>
                <a:srgbClr val="000000"/>
              </a:solidFill>
              <a:latin typeface="+mn-lt"/>
            </a:rPr>
            <a:t>Copy </a:t>
          </a:r>
          <a:r>
            <a:rPr lang="mk-MK" sz="800" b="0" i="0" u="none" strike="noStrike" baseline="0%">
              <a:solidFill>
                <a:srgbClr val="000000"/>
              </a:solidFill>
              <a:latin typeface="+mn-lt"/>
            </a:rPr>
            <a:t>од </a:t>
          </a:r>
          <a:r>
            <a:rPr lang="en-US" sz="800" b="0" i="0" u="none" strike="noStrike" baseline="0%">
              <a:solidFill>
                <a:srgbClr val="000000"/>
              </a:solidFill>
              <a:latin typeface="+mn-lt"/>
            </a:rPr>
            <a:t>sheet- </a:t>
          </a:r>
          <a:r>
            <a:rPr lang="mk-MK" sz="800" b="0" i="0" u="none" strike="noStrike" baseline="0%">
              <a:solidFill>
                <a:srgbClr val="000000"/>
              </a:solidFill>
              <a:latin typeface="+mn-lt"/>
            </a:rPr>
            <a:t>от Цени на спец и </a:t>
          </a:r>
          <a:r>
            <a:rPr lang="en-US" sz="800" b="0" i="0" u="none" strike="noStrike" baseline="0%">
              <a:solidFill>
                <a:srgbClr val="000000"/>
              </a:solidFill>
              <a:latin typeface="+mn-lt"/>
            </a:rPr>
            <a:t>Paste </a:t>
          </a:r>
          <a:r>
            <a:rPr lang="mk-MK" sz="800" b="0" i="0" u="none" strike="noStrike" baseline="0%">
              <a:solidFill>
                <a:srgbClr val="000000"/>
              </a:solidFill>
              <a:latin typeface="+mn-lt"/>
            </a:rPr>
            <a:t>во соодветната колона 2 од  </a:t>
          </a:r>
          <a:r>
            <a:rPr lang="en-US" sz="800" b="0" i="0" u="none" strike="noStrike" baseline="0%">
              <a:solidFill>
                <a:srgbClr val="000000"/>
              </a:solidFill>
              <a:latin typeface="+mn-lt"/>
            </a:rPr>
            <a:t>Sheet-</a:t>
          </a:r>
          <a:r>
            <a:rPr lang="mk-MK" sz="800" b="0" i="0" u="none" strike="noStrike" baseline="0%">
              <a:solidFill>
                <a:srgbClr val="000000"/>
              </a:solidFill>
              <a:latin typeface="+mn-lt"/>
            </a:rPr>
            <a:t>от - план образецот ПЛ 2 СС.</a:t>
          </a:r>
        </a:p>
        <a:p>
          <a:pPr algn="l" rtl="0">
            <a:lnSpc>
              <a:spcPts val="8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+mn-lt"/>
            </a:rPr>
            <a:t>Забелешка: планот за специјалистички услуги треба да се пополнува посебно за секоја дејност.</a:t>
          </a:r>
          <a:endParaRPr lang="mk-MK" sz="900" b="0" i="0" u="none" strike="noStrike" baseline="0%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4</xdr:col>
      <xdr:colOff>238125</xdr:colOff>
      <xdr:row>49</xdr:row>
      <xdr:rowOff>152400</xdr:rowOff>
    </xdr:from>
    <xdr:to>
      <xdr:col>11</xdr:col>
      <xdr:colOff>722002</xdr:colOff>
      <xdr:row>53</xdr:row>
      <xdr:rowOff>76200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34FF716F-3AAF-3EDA-8D3A-37D963BB53AA}"/>
            </a:ext>
          </a:extLst>
        </xdr:cNvPr>
        <xdr:cNvSpPr txBox="1">
          <a:spLocks noChangeArrowheads="1"/>
        </xdr:cNvSpPr>
      </xdr:nvSpPr>
      <xdr:spPr bwMode="auto">
        <a:xfrm>
          <a:off x="4114800" y="8810625"/>
          <a:ext cx="5151127" cy="1066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700"/>
            </a:lnSpc>
            <a:defRPr sz="1000"/>
          </a:pPr>
          <a:endParaRPr lang="mk-MK" sz="900" b="0" i="0" u="none" strike="noStrike" baseline="0%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Вредностите на здравствените услуги во кварталите се задолжително цели броеви</a:t>
          </a:r>
          <a:r>
            <a:rPr lang="en-US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( без децимали ). Не смеат да се внесуваат други знаци затоа што ќе јави грешка.</a:t>
          </a:r>
        </a:p>
        <a:p>
          <a:pPr algn="l" rtl="0">
            <a:lnSpc>
              <a:spcPts val="7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Ако треба да се брише некој внесен податок тоа правете го со </a:t>
          </a:r>
          <a:r>
            <a:rPr lang="en-US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delete </a:t>
          </a:r>
          <a:r>
            <a:rPr lang="mk-MK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Означете ја ќелијата во која треба да се брише податокот и  тогаш притиснете </a:t>
          </a:r>
          <a:r>
            <a:rPr lang="en-US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delete</a:t>
          </a:r>
          <a:r>
            <a:rPr lang="mk-MK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. Ако податокот го избришете со </a:t>
          </a:r>
          <a:r>
            <a:rPr lang="en-US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Space</a:t>
          </a:r>
          <a:r>
            <a:rPr lang="mk-MK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(</a:t>
          </a:r>
          <a:r>
            <a:rPr lang="en-US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</a:t>
          </a:r>
          <a:r>
            <a:rPr lang="mk-MK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големата типка за проред ) тогаш ќе се јави грешка во колоните 9 и  10.  </a:t>
          </a:r>
        </a:p>
        <a:p>
          <a:pPr algn="l" rtl="0">
            <a:lnSpc>
              <a:spcPts val="7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Податоците се пополнуваат само во полињата што се означени со жолто. Доколку се исполни образецот услугите што треба да се  дополнат, впишете ги  во нов образец на истиот начин како и претходниот.</a:t>
          </a:r>
          <a:endParaRPr lang="mk-MK" sz="700" b="0" i="0" u="none" strike="noStrike" baseline="0%">
            <a:solidFill>
              <a:sysClr val="windowText" lastClr="000000"/>
            </a:solidFill>
            <a:latin typeface="+mn-lt"/>
          </a:endParaRPr>
        </a:p>
        <a:p>
          <a:pPr algn="l" rtl="0">
            <a:lnSpc>
              <a:spcPts val="700"/>
            </a:lnSpc>
            <a:defRPr sz="1000"/>
          </a:pPr>
          <a:r>
            <a:rPr lang="mk-MK" sz="8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Прво се пополнува образецот електронски, истиот се печати и потпишан од овластеното лице се доставува до ФЗОМ заедно со понудата. 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52"/>
  <sheetViews>
    <sheetView showGridLines="0" tabSelected="1" topLeftCell="A2" zoomScaleNormal="100" workbookViewId="0">
      <selection activeCell="E44" sqref="E44"/>
    </sheetView>
  </sheetViews>
  <sheetFormatPr defaultRowHeight="15.75" x14ac:dyDescent="0.25"/>
  <cols>
    <col min="1" max="1" width="4.42578125" style="1" customWidth="1"/>
    <col min="2" max="2" width="7.140625" style="75" customWidth="1"/>
    <col min="3" max="3" width="36" style="76" customWidth="1"/>
    <col min="4" max="4" width="10.5703125" style="77" customWidth="1"/>
    <col min="5" max="5" width="10.7109375" style="77" customWidth="1"/>
    <col min="6" max="7" width="10.7109375" style="5" customWidth="1"/>
    <col min="8" max="8" width="11.7109375" style="5" customWidth="1"/>
    <col min="9" max="11" width="8.7109375" style="5" customWidth="1"/>
    <col min="12" max="12" width="11.7109375" style="5" customWidth="1"/>
    <col min="13" max="13" width="3" style="5" customWidth="1"/>
    <col min="14" max="14" width="1.42578125" style="5" customWidth="1"/>
    <col min="15" max="16384" width="9.140625" style="5"/>
  </cols>
  <sheetData>
    <row r="1" spans="1:16" ht="20.25" customHeight="1" x14ac:dyDescent="0.25">
      <c r="B1" s="192" t="s">
        <v>1</v>
      </c>
      <c r="C1" s="193"/>
      <c r="D1" s="2"/>
      <c r="E1" s="3"/>
      <c r="F1" s="4"/>
      <c r="K1" s="189" t="s">
        <v>294</v>
      </c>
      <c r="L1" s="190"/>
    </row>
    <row r="2" spans="1:16" x14ac:dyDescent="0.25">
      <c r="A2" s="3"/>
      <c r="B2" s="3"/>
      <c r="C2" s="3"/>
      <c r="D2" s="3"/>
      <c r="E2" s="3"/>
      <c r="I2" s="7"/>
      <c r="J2" s="7"/>
      <c r="K2" s="161"/>
    </row>
    <row r="3" spans="1:16" ht="19.5" customHeight="1" x14ac:dyDescent="0.25">
      <c r="A3" s="5"/>
      <c r="B3" s="5"/>
      <c r="C3" s="3" t="s">
        <v>299</v>
      </c>
      <c r="D3" s="196"/>
      <c r="E3" s="196"/>
      <c r="F3" s="196"/>
      <c r="G3" s="196"/>
      <c r="H3" s="196"/>
      <c r="I3" s="196"/>
      <c r="J3" s="196"/>
      <c r="K3" s="6"/>
      <c r="P3" s="5" t="s">
        <v>0</v>
      </c>
    </row>
    <row r="4" spans="1:16" s="8" customFormat="1" ht="12" customHeight="1" x14ac:dyDescent="0.25">
      <c r="K4" s="9"/>
      <c r="P4" s="10"/>
    </row>
    <row r="5" spans="1:16" s="8" customFormat="1" ht="15.75" customHeight="1" x14ac:dyDescent="0.25">
      <c r="A5" s="11"/>
      <c r="B5" s="191" t="s">
        <v>296</v>
      </c>
      <c r="C5" s="191"/>
      <c r="D5" s="191"/>
      <c r="E5" s="191"/>
      <c r="F5" s="191"/>
      <c r="G5" s="191"/>
      <c r="H5" s="191"/>
      <c r="I5" s="191"/>
      <c r="J5" s="12"/>
      <c r="K5" s="9"/>
      <c r="P5" s="10"/>
    </row>
    <row r="6" spans="1:16" s="8" customFormat="1" ht="15.75" customHeight="1" x14ac:dyDescent="0.25">
      <c r="B6" s="197" t="s">
        <v>297</v>
      </c>
      <c r="C6" s="198"/>
      <c r="D6" s="198"/>
      <c r="E6" s="198"/>
      <c r="F6" s="199"/>
      <c r="G6" s="194"/>
      <c r="H6" s="195"/>
      <c r="I6" s="14" t="s">
        <v>298</v>
      </c>
      <c r="J6" s="15"/>
      <c r="K6" s="9"/>
      <c r="P6" s="10"/>
    </row>
    <row r="7" spans="1:16" s="8" customFormat="1" ht="18" customHeight="1" x14ac:dyDescent="0.25">
      <c r="A7" s="200" t="s">
        <v>295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P7" s="10"/>
    </row>
    <row r="8" spans="1:16" s="17" customFormat="1" ht="15" customHeight="1" x14ac:dyDescent="0.2">
      <c r="A8" s="16" t="s">
        <v>0</v>
      </c>
      <c r="C8" s="18" t="s">
        <v>300</v>
      </c>
      <c r="D8" s="196"/>
      <c r="E8" s="196"/>
      <c r="F8" s="196"/>
      <c r="G8" s="196"/>
      <c r="H8" s="196"/>
      <c r="I8" s="196"/>
      <c r="J8" s="196"/>
      <c r="K8" s="162"/>
      <c r="L8" s="162"/>
    </row>
    <row r="9" spans="1:16" s="21" customFormat="1" ht="12" thickBot="1" x14ac:dyDescent="0.25">
      <c r="A9" s="20"/>
      <c r="B9" s="20"/>
      <c r="C9" s="20"/>
      <c r="D9" s="20"/>
      <c r="E9" s="20"/>
      <c r="F9" s="20"/>
      <c r="G9" s="20"/>
    </row>
    <row r="10" spans="1:16" s="21" customFormat="1" ht="17.25" customHeight="1" thickBot="1" x14ac:dyDescent="0.25">
      <c r="A10" s="142"/>
      <c r="B10" s="142"/>
      <c r="C10" s="142"/>
      <c r="D10" s="142"/>
      <c r="E10" s="150" t="s">
        <v>318</v>
      </c>
      <c r="F10" s="186" t="s">
        <v>316</v>
      </c>
      <c r="G10" s="187"/>
      <c r="H10" s="188"/>
      <c r="I10" s="186" t="s">
        <v>313</v>
      </c>
      <c r="J10" s="187"/>
      <c r="K10" s="187"/>
      <c r="L10" s="188"/>
    </row>
    <row r="11" spans="1:16" s="23" customFormat="1" ht="19.899999999999999" customHeight="1" thickBot="1" x14ac:dyDescent="0.25">
      <c r="A11" s="206" t="s">
        <v>2</v>
      </c>
      <c r="B11" s="206" t="s">
        <v>6</v>
      </c>
      <c r="C11" s="206" t="s">
        <v>301</v>
      </c>
      <c r="D11" s="207" t="s">
        <v>3</v>
      </c>
      <c r="E11" s="149" t="s">
        <v>317</v>
      </c>
      <c r="F11" s="147" t="s">
        <v>311</v>
      </c>
      <c r="G11" s="179" t="s">
        <v>312</v>
      </c>
      <c r="H11" s="184" t="s">
        <v>310</v>
      </c>
      <c r="I11" s="214" t="s">
        <v>5</v>
      </c>
      <c r="J11" s="215"/>
      <c r="K11" s="216"/>
      <c r="L11" s="203" t="s">
        <v>310</v>
      </c>
      <c r="M11" s="22"/>
    </row>
    <row r="12" spans="1:16" s="25" customFormat="1" ht="19.5" thickTop="1" thickBot="1" x14ac:dyDescent="0.25">
      <c r="A12" s="206"/>
      <c r="B12" s="206"/>
      <c r="C12" s="206"/>
      <c r="D12" s="207"/>
      <c r="E12" s="146" t="s">
        <v>314</v>
      </c>
      <c r="F12" s="144" t="s">
        <v>314</v>
      </c>
      <c r="G12" s="180" t="s">
        <v>315</v>
      </c>
      <c r="H12" s="185"/>
      <c r="I12" s="144" t="s">
        <v>311</v>
      </c>
      <c r="J12" s="145" t="s">
        <v>312</v>
      </c>
      <c r="K12" s="148" t="s">
        <v>4</v>
      </c>
      <c r="L12" s="203"/>
      <c r="M12" s="24"/>
    </row>
    <row r="13" spans="1:16" s="31" customFormat="1" ht="13.5" thickBot="1" x14ac:dyDescent="0.25">
      <c r="A13" s="26">
        <v>1</v>
      </c>
      <c r="B13" s="26">
        <v>2</v>
      </c>
      <c r="C13" s="27">
        <v>3</v>
      </c>
      <c r="D13" s="28">
        <v>4</v>
      </c>
      <c r="E13" s="28">
        <v>5</v>
      </c>
      <c r="F13" s="153">
        <v>6</v>
      </c>
      <c r="G13" s="154">
        <v>7</v>
      </c>
      <c r="H13" s="155" t="s">
        <v>319</v>
      </c>
      <c r="I13" s="159">
        <v>9</v>
      </c>
      <c r="J13" s="154">
        <v>10</v>
      </c>
      <c r="K13" s="155" t="s">
        <v>320</v>
      </c>
      <c r="L13" s="29" t="s">
        <v>321</v>
      </c>
      <c r="M13" s="30"/>
    </row>
    <row r="14" spans="1:16" s="17" customFormat="1" ht="12.75" x14ac:dyDescent="0.2">
      <c r="A14" s="32">
        <v>1</v>
      </c>
      <c r="B14" s="139"/>
      <c r="C14" s="33" t="str">
        <f>IF(N14&gt;2, VLOOKUP(B14,ref_ceni!$B$7:$D$203,2,FALSE),"")</f>
        <v/>
      </c>
      <c r="D14" s="34" t="str">
        <f>IF(N14&gt;0,VLOOKUP(B14,ref_ceni!$B$7:$D$203,3,FALSE),"")</f>
        <v/>
      </c>
      <c r="E14" s="151"/>
      <c r="F14" s="164"/>
      <c r="G14" s="165"/>
      <c r="H14" s="163">
        <f t="shared" ref="H14:H26" si="0">F14+G14</f>
        <v>0</v>
      </c>
      <c r="I14" s="170"/>
      <c r="J14" s="173"/>
      <c r="K14" s="176">
        <f>I14+J14</f>
        <v>0</v>
      </c>
      <c r="L14" s="35">
        <f t="shared" ref="L14:L43" si="1">IF(N14&gt;= 2,K14*D14,0)</f>
        <v>0</v>
      </c>
      <c r="M14" s="36"/>
      <c r="N14" s="17">
        <f t="shared" ref="N14:N43" si="2">LEN(B14)</f>
        <v>0</v>
      </c>
    </row>
    <row r="15" spans="1:16" s="17" customFormat="1" ht="12.75" x14ac:dyDescent="0.2">
      <c r="A15" s="37">
        <v>2</v>
      </c>
      <c r="B15" s="139"/>
      <c r="C15" s="38" t="str">
        <f>IF(N15&gt;2, VLOOKUP(B15,ref_ceni!$B$7:$D$203,2,FALSE),"")</f>
        <v/>
      </c>
      <c r="D15" s="39" t="str">
        <f>IF(N15&gt;0,VLOOKUP(B15,ref_ceni!$B$7:$D$203,3,FALSE),"")</f>
        <v/>
      </c>
      <c r="E15" s="152"/>
      <c r="F15" s="166"/>
      <c r="G15" s="167"/>
      <c r="H15" s="163">
        <f t="shared" si="0"/>
        <v>0</v>
      </c>
      <c r="I15" s="171"/>
      <c r="J15" s="174"/>
      <c r="K15" s="177">
        <f>I15+J15</f>
        <v>0</v>
      </c>
      <c r="L15" s="40">
        <f t="shared" si="1"/>
        <v>0</v>
      </c>
      <c r="M15" s="36"/>
      <c r="N15" s="17">
        <f t="shared" si="2"/>
        <v>0</v>
      </c>
    </row>
    <row r="16" spans="1:16" s="17" customFormat="1" ht="12.75" x14ac:dyDescent="0.2">
      <c r="A16" s="37">
        <v>3</v>
      </c>
      <c r="B16" s="139"/>
      <c r="C16" s="38" t="str">
        <f>IF(N16&gt;2, VLOOKUP(B16,ref_ceni!$B$7:$D$203,2,FALSE),"")</f>
        <v/>
      </c>
      <c r="D16" s="39" t="str">
        <f>IF(N16&gt;0,VLOOKUP(B16,ref_ceni!$B$7:$D$203,3,FALSE),"")</f>
        <v/>
      </c>
      <c r="E16" s="156"/>
      <c r="F16" s="166"/>
      <c r="G16" s="167"/>
      <c r="H16" s="163">
        <f t="shared" si="0"/>
        <v>0</v>
      </c>
      <c r="I16" s="171"/>
      <c r="J16" s="174"/>
      <c r="K16" s="177">
        <f t="shared" ref="K16:K43" si="3">I16+J16</f>
        <v>0</v>
      </c>
      <c r="L16" s="40">
        <f t="shared" si="1"/>
        <v>0</v>
      </c>
      <c r="M16" s="36"/>
      <c r="N16" s="17">
        <f t="shared" si="2"/>
        <v>0</v>
      </c>
    </row>
    <row r="17" spans="1:14" s="17" customFormat="1" ht="12.75" x14ac:dyDescent="0.2">
      <c r="A17" s="37">
        <v>4</v>
      </c>
      <c r="B17" s="139"/>
      <c r="C17" s="38" t="str">
        <f>IF(N17&gt;2, VLOOKUP(B17,ref_ceni!$B$7:$D$203,2,FALSE),"")</f>
        <v/>
      </c>
      <c r="D17" s="39" t="str">
        <f>IF(N17&gt;0,VLOOKUP(B17,ref_ceni!$B$7:$D$203,3,FALSE),"")</f>
        <v/>
      </c>
      <c r="E17" s="156"/>
      <c r="F17" s="166"/>
      <c r="G17" s="167"/>
      <c r="H17" s="163">
        <f t="shared" si="0"/>
        <v>0</v>
      </c>
      <c r="I17" s="171"/>
      <c r="J17" s="174"/>
      <c r="K17" s="177">
        <f t="shared" si="3"/>
        <v>0</v>
      </c>
      <c r="L17" s="40">
        <f t="shared" si="1"/>
        <v>0</v>
      </c>
      <c r="M17" s="36"/>
      <c r="N17" s="17">
        <f t="shared" si="2"/>
        <v>0</v>
      </c>
    </row>
    <row r="18" spans="1:14" s="17" customFormat="1" ht="12.75" x14ac:dyDescent="0.2">
      <c r="A18" s="37">
        <v>5</v>
      </c>
      <c r="B18" s="139"/>
      <c r="C18" s="38" t="str">
        <f>IF(N18&gt;2, VLOOKUP(B18,ref_ceni!$B$7:$D$203,2,FALSE),"")</f>
        <v/>
      </c>
      <c r="D18" s="39" t="str">
        <f>IF(N18&gt;0,VLOOKUP(B18,ref_ceni!$B$7:$D$203,3,FALSE),"")</f>
        <v/>
      </c>
      <c r="E18" s="156"/>
      <c r="F18" s="166"/>
      <c r="G18" s="167"/>
      <c r="H18" s="163">
        <f t="shared" si="0"/>
        <v>0</v>
      </c>
      <c r="I18" s="171"/>
      <c r="J18" s="174"/>
      <c r="K18" s="177">
        <f t="shared" si="3"/>
        <v>0</v>
      </c>
      <c r="L18" s="40">
        <f t="shared" si="1"/>
        <v>0</v>
      </c>
      <c r="M18" s="36"/>
      <c r="N18" s="17">
        <f t="shared" si="2"/>
        <v>0</v>
      </c>
    </row>
    <row r="19" spans="1:14" s="17" customFormat="1" ht="12.75" x14ac:dyDescent="0.2">
      <c r="A19" s="37">
        <v>6</v>
      </c>
      <c r="B19" s="139"/>
      <c r="C19" s="38" t="str">
        <f>IF(N19&gt;2, VLOOKUP(B19,ref_ceni!$B$7:$D$203,2,FALSE),"")</f>
        <v/>
      </c>
      <c r="D19" s="39" t="str">
        <f>IF(N19&gt;0,VLOOKUP(B19,ref_ceni!$B$7:$D$203,3,FALSE),"")</f>
        <v/>
      </c>
      <c r="E19" s="156"/>
      <c r="F19" s="166"/>
      <c r="G19" s="167"/>
      <c r="H19" s="163">
        <f t="shared" si="0"/>
        <v>0</v>
      </c>
      <c r="I19" s="171"/>
      <c r="J19" s="174"/>
      <c r="K19" s="177">
        <f t="shared" si="3"/>
        <v>0</v>
      </c>
      <c r="L19" s="40">
        <f t="shared" si="1"/>
        <v>0</v>
      </c>
      <c r="M19" s="36"/>
      <c r="N19" s="17">
        <f t="shared" si="2"/>
        <v>0</v>
      </c>
    </row>
    <row r="20" spans="1:14" s="17" customFormat="1" ht="12.75" x14ac:dyDescent="0.2">
      <c r="A20" s="37">
        <v>7</v>
      </c>
      <c r="B20" s="139"/>
      <c r="C20" s="38" t="str">
        <f>IF(N20&gt;2, VLOOKUP(B20,ref_ceni!$B$7:$D$203,2,FALSE),"")</f>
        <v/>
      </c>
      <c r="D20" s="39" t="str">
        <f>IF(N20&gt;0,VLOOKUP(B20,ref_ceni!$B$7:$D$203,3,FALSE),"")</f>
        <v/>
      </c>
      <c r="E20" s="156"/>
      <c r="F20" s="166"/>
      <c r="G20" s="167"/>
      <c r="H20" s="163">
        <f t="shared" si="0"/>
        <v>0</v>
      </c>
      <c r="I20" s="171"/>
      <c r="J20" s="174"/>
      <c r="K20" s="177">
        <f t="shared" si="3"/>
        <v>0</v>
      </c>
      <c r="L20" s="40">
        <f t="shared" si="1"/>
        <v>0</v>
      </c>
      <c r="M20" s="36"/>
      <c r="N20" s="17">
        <f t="shared" si="2"/>
        <v>0</v>
      </c>
    </row>
    <row r="21" spans="1:14" s="17" customFormat="1" ht="12.75" x14ac:dyDescent="0.2">
      <c r="A21" s="37">
        <v>8</v>
      </c>
      <c r="B21" s="92"/>
      <c r="C21" s="38" t="str">
        <f>IF(N21&gt;2, VLOOKUP(B21,ref_ceni!$B$7:$D$203,2,FALSE),"")</f>
        <v/>
      </c>
      <c r="D21" s="39" t="str">
        <f>IF(N21&gt;0,VLOOKUP(B21,ref_ceni!$B$7:$D$203,3,FALSE),"")</f>
        <v/>
      </c>
      <c r="E21" s="156"/>
      <c r="F21" s="166"/>
      <c r="G21" s="167"/>
      <c r="H21" s="163">
        <f t="shared" si="0"/>
        <v>0</v>
      </c>
      <c r="I21" s="171"/>
      <c r="J21" s="174"/>
      <c r="K21" s="177">
        <f t="shared" si="3"/>
        <v>0</v>
      </c>
      <c r="L21" s="40">
        <f t="shared" si="1"/>
        <v>0</v>
      </c>
      <c r="M21" s="36"/>
      <c r="N21" s="17">
        <f t="shared" si="2"/>
        <v>0</v>
      </c>
    </row>
    <row r="22" spans="1:14" s="17" customFormat="1" ht="12.75" x14ac:dyDescent="0.2">
      <c r="A22" s="37">
        <v>9</v>
      </c>
      <c r="B22" s="92"/>
      <c r="C22" s="38" t="str">
        <f>IF(N22&gt;2, VLOOKUP(B22,ref_ceni!$B$7:$D$203,2,FALSE),"")</f>
        <v/>
      </c>
      <c r="D22" s="39" t="str">
        <f>IF(N22&gt;0,VLOOKUP(B22,ref_ceni!$B$7:$D$203,3,FALSE),"")</f>
        <v/>
      </c>
      <c r="E22" s="156"/>
      <c r="F22" s="166"/>
      <c r="G22" s="167"/>
      <c r="H22" s="163">
        <f t="shared" si="0"/>
        <v>0</v>
      </c>
      <c r="I22" s="171"/>
      <c r="J22" s="174"/>
      <c r="K22" s="177">
        <f t="shared" si="3"/>
        <v>0</v>
      </c>
      <c r="L22" s="40">
        <f t="shared" si="1"/>
        <v>0</v>
      </c>
      <c r="M22" s="36"/>
      <c r="N22" s="17">
        <f t="shared" si="2"/>
        <v>0</v>
      </c>
    </row>
    <row r="23" spans="1:14" s="17" customFormat="1" ht="12.75" x14ac:dyDescent="0.2">
      <c r="A23" s="37">
        <v>10</v>
      </c>
      <c r="B23" s="92"/>
      <c r="C23" s="38" t="str">
        <f>IF(N23&gt;2, VLOOKUP(B23,ref_ceni!$B$7:$D$203,2,FALSE),"")</f>
        <v/>
      </c>
      <c r="D23" s="39" t="str">
        <f>IF(N23&gt;0,VLOOKUP(B23,ref_ceni!$B$7:$D$203,3,FALSE),"")</f>
        <v/>
      </c>
      <c r="E23" s="156"/>
      <c r="F23" s="166"/>
      <c r="G23" s="167"/>
      <c r="H23" s="163">
        <f t="shared" si="0"/>
        <v>0</v>
      </c>
      <c r="I23" s="171"/>
      <c r="J23" s="174"/>
      <c r="K23" s="177">
        <f t="shared" si="3"/>
        <v>0</v>
      </c>
      <c r="L23" s="40">
        <f t="shared" si="1"/>
        <v>0</v>
      </c>
      <c r="M23" s="36"/>
      <c r="N23" s="17">
        <f t="shared" si="2"/>
        <v>0</v>
      </c>
    </row>
    <row r="24" spans="1:14" s="17" customFormat="1" ht="12.75" x14ac:dyDescent="0.2">
      <c r="A24" s="37">
        <v>11</v>
      </c>
      <c r="B24" s="103"/>
      <c r="C24" s="38" t="str">
        <f>IF(N24&gt;2, VLOOKUP(B24,ref_ceni!$B$7:$D$203,2,FALSE),"")</f>
        <v/>
      </c>
      <c r="D24" s="39" t="str">
        <f>IF(N24&gt;0,VLOOKUP(B24,ref_ceni!$B$7:$D$203,3,FALSE),"")</f>
        <v/>
      </c>
      <c r="E24" s="156"/>
      <c r="F24" s="166"/>
      <c r="G24" s="167"/>
      <c r="H24" s="163">
        <f t="shared" si="0"/>
        <v>0</v>
      </c>
      <c r="I24" s="171"/>
      <c r="J24" s="174"/>
      <c r="K24" s="177">
        <f t="shared" si="3"/>
        <v>0</v>
      </c>
      <c r="L24" s="40">
        <f t="shared" si="1"/>
        <v>0</v>
      </c>
      <c r="M24" s="36"/>
      <c r="N24" s="17">
        <f t="shared" si="2"/>
        <v>0</v>
      </c>
    </row>
    <row r="25" spans="1:14" s="17" customFormat="1" ht="12.75" x14ac:dyDescent="0.2">
      <c r="A25" s="37">
        <v>12</v>
      </c>
      <c r="B25" s="92"/>
      <c r="C25" s="38" t="str">
        <f>IF(N25&gt;2, VLOOKUP(B25,ref_ceni!$B$7:$D$203,2,FALSE),"")</f>
        <v/>
      </c>
      <c r="D25" s="39" t="str">
        <f>IF(N25&gt;0,VLOOKUP(B25,ref_ceni!$B$7:$D$203,3,FALSE),"")</f>
        <v/>
      </c>
      <c r="E25" s="156"/>
      <c r="F25" s="166"/>
      <c r="G25" s="167"/>
      <c r="H25" s="163">
        <f t="shared" si="0"/>
        <v>0</v>
      </c>
      <c r="I25" s="171"/>
      <c r="J25" s="174"/>
      <c r="K25" s="177">
        <f t="shared" si="3"/>
        <v>0</v>
      </c>
      <c r="L25" s="40">
        <f t="shared" si="1"/>
        <v>0</v>
      </c>
      <c r="M25" s="36"/>
      <c r="N25" s="17">
        <f t="shared" si="2"/>
        <v>0</v>
      </c>
    </row>
    <row r="26" spans="1:14" s="17" customFormat="1" ht="12.75" x14ac:dyDescent="0.2">
      <c r="A26" s="37">
        <v>13</v>
      </c>
      <c r="B26" s="139"/>
      <c r="C26" s="38" t="str">
        <f>IF(N26&gt;2, VLOOKUP(B26,ref_ceni!$B$7:$D$203,2,FALSE),"")</f>
        <v/>
      </c>
      <c r="D26" s="39" t="str">
        <f>IF(N26&gt;0,VLOOKUP(B26,ref_ceni!$B$7:$D$203,3,FALSE),"")</f>
        <v/>
      </c>
      <c r="E26" s="156"/>
      <c r="F26" s="166"/>
      <c r="G26" s="167"/>
      <c r="H26" s="163">
        <f t="shared" si="0"/>
        <v>0</v>
      </c>
      <c r="I26" s="171"/>
      <c r="J26" s="174"/>
      <c r="K26" s="177">
        <f t="shared" si="3"/>
        <v>0</v>
      </c>
      <c r="L26" s="40">
        <f t="shared" si="1"/>
        <v>0</v>
      </c>
      <c r="M26" s="36"/>
      <c r="N26" s="17">
        <f t="shared" si="2"/>
        <v>0</v>
      </c>
    </row>
    <row r="27" spans="1:14" s="17" customFormat="1" ht="12.75" x14ac:dyDescent="0.2">
      <c r="A27" s="37">
        <v>14</v>
      </c>
      <c r="B27" s="139"/>
      <c r="C27" s="38" t="str">
        <f>IF(N27&gt;2, VLOOKUP(B27,ref_ceni!$B$7:$D$203,2,FALSE),"")</f>
        <v/>
      </c>
      <c r="D27" s="39" t="str">
        <f>IF(N27&gt;0,VLOOKUP(B27,ref_ceni!$B$7:$D$203,3,FALSE),"")</f>
        <v/>
      </c>
      <c r="E27" s="156"/>
      <c r="F27" s="166"/>
      <c r="G27" s="167"/>
      <c r="H27" s="163">
        <f t="shared" ref="H27:H43" si="4">F27+G27</f>
        <v>0</v>
      </c>
      <c r="I27" s="171"/>
      <c r="J27" s="174"/>
      <c r="K27" s="177">
        <f t="shared" si="3"/>
        <v>0</v>
      </c>
      <c r="L27" s="40">
        <f t="shared" si="1"/>
        <v>0</v>
      </c>
      <c r="M27" s="36"/>
      <c r="N27" s="17">
        <f t="shared" si="2"/>
        <v>0</v>
      </c>
    </row>
    <row r="28" spans="1:14" s="17" customFormat="1" ht="12.75" x14ac:dyDescent="0.2">
      <c r="A28" s="37">
        <v>15</v>
      </c>
      <c r="B28" s="139"/>
      <c r="C28" s="38" t="str">
        <f>IF(N28&gt;2, VLOOKUP(B28,ref_ceni!$B$7:$D$203,2,FALSE),"")</f>
        <v/>
      </c>
      <c r="D28" s="39" t="str">
        <f>IF(N28&gt;0,VLOOKUP(B28,ref_ceni!$B$7:$D$203,3,FALSE),"")</f>
        <v/>
      </c>
      <c r="E28" s="156"/>
      <c r="F28" s="166"/>
      <c r="G28" s="167"/>
      <c r="H28" s="163">
        <f t="shared" si="4"/>
        <v>0</v>
      </c>
      <c r="I28" s="171"/>
      <c r="J28" s="174"/>
      <c r="K28" s="177">
        <f t="shared" si="3"/>
        <v>0</v>
      </c>
      <c r="L28" s="40">
        <f t="shared" si="1"/>
        <v>0</v>
      </c>
      <c r="M28" s="36"/>
      <c r="N28" s="17">
        <f t="shared" si="2"/>
        <v>0</v>
      </c>
    </row>
    <row r="29" spans="1:14" s="17" customFormat="1" ht="12.75" x14ac:dyDescent="0.2">
      <c r="A29" s="37">
        <v>16</v>
      </c>
      <c r="B29" s="139"/>
      <c r="C29" s="38" t="str">
        <f>IF(N29&gt;2, VLOOKUP(B29,ref_ceni!$B$7:$D$203,2,FALSE),"")</f>
        <v/>
      </c>
      <c r="D29" s="39" t="str">
        <f>IF(N29&gt;0,VLOOKUP(B29,ref_ceni!$B$7:$D$203,3,FALSE),"")</f>
        <v/>
      </c>
      <c r="E29" s="156"/>
      <c r="F29" s="166"/>
      <c r="G29" s="167"/>
      <c r="H29" s="163">
        <f t="shared" si="4"/>
        <v>0</v>
      </c>
      <c r="I29" s="171"/>
      <c r="J29" s="174"/>
      <c r="K29" s="177">
        <f t="shared" si="3"/>
        <v>0</v>
      </c>
      <c r="L29" s="40">
        <f t="shared" si="1"/>
        <v>0</v>
      </c>
      <c r="M29" s="36"/>
      <c r="N29" s="17">
        <f t="shared" si="2"/>
        <v>0</v>
      </c>
    </row>
    <row r="30" spans="1:14" s="17" customFormat="1" ht="12.75" x14ac:dyDescent="0.2">
      <c r="A30" s="37">
        <v>17</v>
      </c>
      <c r="B30" s="139"/>
      <c r="C30" s="38" t="str">
        <f>IF(N30&gt;2, VLOOKUP(B30,ref_ceni!$B$7:$D$203,2,FALSE),"")</f>
        <v/>
      </c>
      <c r="D30" s="39" t="str">
        <f>IF(N30&gt;0,VLOOKUP(B30,ref_ceni!$B$7:$D$203,3,FALSE),"")</f>
        <v/>
      </c>
      <c r="E30" s="156"/>
      <c r="F30" s="166"/>
      <c r="G30" s="167"/>
      <c r="H30" s="163">
        <f t="shared" si="4"/>
        <v>0</v>
      </c>
      <c r="I30" s="171"/>
      <c r="J30" s="174"/>
      <c r="K30" s="177">
        <f t="shared" si="3"/>
        <v>0</v>
      </c>
      <c r="L30" s="40">
        <f t="shared" si="1"/>
        <v>0</v>
      </c>
      <c r="M30" s="36"/>
      <c r="N30" s="17">
        <f t="shared" si="2"/>
        <v>0</v>
      </c>
    </row>
    <row r="31" spans="1:14" s="17" customFormat="1" ht="12.75" x14ac:dyDescent="0.2">
      <c r="A31" s="37">
        <v>18</v>
      </c>
      <c r="B31" s="139"/>
      <c r="C31" s="38" t="str">
        <f>IF(N31&gt;2, VLOOKUP(B31,ref_ceni!$B$7:$D$203,2,FALSE),"")</f>
        <v/>
      </c>
      <c r="D31" s="39" t="str">
        <f>IF(N31&gt;0,VLOOKUP(B31,ref_ceni!$B$7:$D$203,3,FALSE),"")</f>
        <v/>
      </c>
      <c r="E31" s="156"/>
      <c r="F31" s="166"/>
      <c r="G31" s="167"/>
      <c r="H31" s="163">
        <f t="shared" si="4"/>
        <v>0</v>
      </c>
      <c r="I31" s="171"/>
      <c r="J31" s="174"/>
      <c r="K31" s="177">
        <f t="shared" si="3"/>
        <v>0</v>
      </c>
      <c r="L31" s="40">
        <f t="shared" si="1"/>
        <v>0</v>
      </c>
      <c r="M31" s="36"/>
      <c r="N31" s="17">
        <f t="shared" si="2"/>
        <v>0</v>
      </c>
    </row>
    <row r="32" spans="1:14" s="17" customFormat="1" ht="12.75" x14ac:dyDescent="0.2">
      <c r="A32" s="37">
        <v>19</v>
      </c>
      <c r="B32" s="139"/>
      <c r="C32" s="38" t="str">
        <f>IF(N32&gt;2, VLOOKUP(B32,ref_ceni!$B$7:$D$203,2,FALSE),"")</f>
        <v/>
      </c>
      <c r="D32" s="39" t="str">
        <f>IF(N32&gt;0,VLOOKUP(B32,ref_ceni!$B$7:$D$203,3,FALSE),"")</f>
        <v/>
      </c>
      <c r="E32" s="156"/>
      <c r="F32" s="166"/>
      <c r="G32" s="167"/>
      <c r="H32" s="163">
        <f t="shared" si="4"/>
        <v>0</v>
      </c>
      <c r="I32" s="171"/>
      <c r="J32" s="174"/>
      <c r="K32" s="177">
        <f t="shared" si="3"/>
        <v>0</v>
      </c>
      <c r="L32" s="40">
        <f t="shared" si="1"/>
        <v>0</v>
      </c>
      <c r="M32" s="36"/>
      <c r="N32" s="17">
        <f t="shared" si="2"/>
        <v>0</v>
      </c>
    </row>
    <row r="33" spans="1:14" s="17" customFormat="1" ht="12.75" x14ac:dyDescent="0.2">
      <c r="A33" s="37">
        <v>20</v>
      </c>
      <c r="B33" s="139"/>
      <c r="C33" s="38" t="str">
        <f>IF(N33&gt;2, VLOOKUP(B33,ref_ceni!$B$7:$D$203,2,FALSE),"")</f>
        <v/>
      </c>
      <c r="D33" s="39" t="str">
        <f>IF(N33&gt;0,VLOOKUP(B33,ref_ceni!$B$7:$D$203,3,FALSE),"")</f>
        <v/>
      </c>
      <c r="E33" s="156"/>
      <c r="F33" s="166"/>
      <c r="G33" s="167"/>
      <c r="H33" s="163">
        <f t="shared" si="4"/>
        <v>0</v>
      </c>
      <c r="I33" s="171"/>
      <c r="J33" s="174"/>
      <c r="K33" s="177">
        <f t="shared" si="3"/>
        <v>0</v>
      </c>
      <c r="L33" s="40">
        <f t="shared" si="1"/>
        <v>0</v>
      </c>
      <c r="M33" s="36"/>
      <c r="N33" s="17">
        <f t="shared" si="2"/>
        <v>0</v>
      </c>
    </row>
    <row r="34" spans="1:14" s="17" customFormat="1" ht="12.75" x14ac:dyDescent="0.2">
      <c r="A34" s="37">
        <v>21</v>
      </c>
      <c r="B34" s="139"/>
      <c r="C34" s="38" t="str">
        <f>IF(N34&gt;2, VLOOKUP(B34,ref_ceni!$B$7:$D$203,2,FALSE),"")</f>
        <v/>
      </c>
      <c r="D34" s="39" t="str">
        <f>IF(N34&gt;0,VLOOKUP(B34,ref_ceni!$B$7:$D$203,3,FALSE),"")</f>
        <v/>
      </c>
      <c r="E34" s="156"/>
      <c r="F34" s="166"/>
      <c r="G34" s="167"/>
      <c r="H34" s="163">
        <f t="shared" si="4"/>
        <v>0</v>
      </c>
      <c r="I34" s="171"/>
      <c r="J34" s="174"/>
      <c r="K34" s="177">
        <f t="shared" si="3"/>
        <v>0</v>
      </c>
      <c r="L34" s="40">
        <f t="shared" si="1"/>
        <v>0</v>
      </c>
      <c r="M34" s="36"/>
      <c r="N34" s="17">
        <f t="shared" si="2"/>
        <v>0</v>
      </c>
    </row>
    <row r="35" spans="1:14" s="17" customFormat="1" ht="12.75" x14ac:dyDescent="0.2">
      <c r="A35" s="37">
        <v>22</v>
      </c>
      <c r="B35" s="139"/>
      <c r="C35" s="38" t="str">
        <f>IF(N35&gt;2, VLOOKUP(B35,ref_ceni!$B$7:$D$203,2,FALSE),"")</f>
        <v/>
      </c>
      <c r="D35" s="39" t="str">
        <f>IF(N35&gt;0,VLOOKUP(B35,ref_ceni!$B$7:$D$203,3,FALSE),"")</f>
        <v/>
      </c>
      <c r="E35" s="156"/>
      <c r="F35" s="166"/>
      <c r="G35" s="167"/>
      <c r="H35" s="163">
        <f t="shared" si="4"/>
        <v>0</v>
      </c>
      <c r="I35" s="171"/>
      <c r="J35" s="174"/>
      <c r="K35" s="177">
        <f t="shared" si="3"/>
        <v>0</v>
      </c>
      <c r="L35" s="40">
        <f t="shared" si="1"/>
        <v>0</v>
      </c>
      <c r="M35" s="36"/>
      <c r="N35" s="17">
        <f t="shared" si="2"/>
        <v>0</v>
      </c>
    </row>
    <row r="36" spans="1:14" s="17" customFormat="1" ht="12.75" x14ac:dyDescent="0.2">
      <c r="A36" s="37">
        <v>23</v>
      </c>
      <c r="B36" s="139"/>
      <c r="C36" s="38" t="str">
        <f>IF(N36&gt;2, VLOOKUP(B36,ref_ceni!$B$7:$D$203,2,FALSE),"")</f>
        <v/>
      </c>
      <c r="D36" s="39" t="str">
        <f>IF(N36&gt;0,VLOOKUP(B36,ref_ceni!$B$7:$D$203,3,FALSE),"")</f>
        <v/>
      </c>
      <c r="E36" s="156"/>
      <c r="F36" s="166"/>
      <c r="G36" s="167"/>
      <c r="H36" s="163">
        <f t="shared" si="4"/>
        <v>0</v>
      </c>
      <c r="I36" s="171"/>
      <c r="J36" s="174"/>
      <c r="K36" s="177">
        <f t="shared" si="3"/>
        <v>0</v>
      </c>
      <c r="L36" s="40">
        <f t="shared" si="1"/>
        <v>0</v>
      </c>
      <c r="M36" s="36"/>
      <c r="N36" s="17">
        <f t="shared" si="2"/>
        <v>0</v>
      </c>
    </row>
    <row r="37" spans="1:14" s="17" customFormat="1" ht="12.75" x14ac:dyDescent="0.2">
      <c r="A37" s="37">
        <v>24</v>
      </c>
      <c r="B37" s="139"/>
      <c r="C37" s="38" t="str">
        <f>IF(N37&gt;2, VLOOKUP(B37,ref_ceni!$B$7:$D$203,2,FALSE),"")</f>
        <v/>
      </c>
      <c r="D37" s="39" t="str">
        <f>IF(N37&gt;0,VLOOKUP(B37,ref_ceni!$B$7:$D$203,3,FALSE),"")</f>
        <v/>
      </c>
      <c r="E37" s="156"/>
      <c r="F37" s="166"/>
      <c r="G37" s="167"/>
      <c r="H37" s="163">
        <f t="shared" si="4"/>
        <v>0</v>
      </c>
      <c r="I37" s="171"/>
      <c r="J37" s="174"/>
      <c r="K37" s="177">
        <f t="shared" si="3"/>
        <v>0</v>
      </c>
      <c r="L37" s="40">
        <f t="shared" si="1"/>
        <v>0</v>
      </c>
      <c r="M37" s="36"/>
      <c r="N37" s="17">
        <f t="shared" si="2"/>
        <v>0</v>
      </c>
    </row>
    <row r="38" spans="1:14" s="17" customFormat="1" ht="12.75" x14ac:dyDescent="0.2">
      <c r="A38" s="37">
        <v>25</v>
      </c>
      <c r="B38" s="139"/>
      <c r="C38" s="38" t="str">
        <f>IF(N38&gt;2, VLOOKUP(B38,ref_ceni!$B$7:$D$203,2,FALSE),"")</f>
        <v/>
      </c>
      <c r="D38" s="39" t="str">
        <f>IF(N38&gt;0,VLOOKUP(B38,ref_ceni!$B$7:$D$203,3,FALSE),"")</f>
        <v/>
      </c>
      <c r="E38" s="156"/>
      <c r="F38" s="166"/>
      <c r="G38" s="167"/>
      <c r="H38" s="163">
        <f t="shared" si="4"/>
        <v>0</v>
      </c>
      <c r="I38" s="171"/>
      <c r="J38" s="174"/>
      <c r="K38" s="177">
        <f t="shared" si="3"/>
        <v>0</v>
      </c>
      <c r="L38" s="40">
        <f t="shared" si="1"/>
        <v>0</v>
      </c>
      <c r="M38" s="36"/>
      <c r="N38" s="17">
        <f t="shared" si="2"/>
        <v>0</v>
      </c>
    </row>
    <row r="39" spans="1:14" s="17" customFormat="1" ht="12.75" x14ac:dyDescent="0.2">
      <c r="A39" s="37">
        <v>26</v>
      </c>
      <c r="B39" s="139"/>
      <c r="C39" s="38" t="str">
        <f>IF(N39&gt;2, VLOOKUP(B39,ref_ceni!$B$7:$D$203,2,FALSE),"")</f>
        <v/>
      </c>
      <c r="D39" s="39" t="str">
        <f>IF(N39&gt;0,VLOOKUP(B39,ref_ceni!$B$7:$D$203,3,FALSE),"")</f>
        <v/>
      </c>
      <c r="E39" s="156"/>
      <c r="F39" s="166"/>
      <c r="G39" s="167"/>
      <c r="H39" s="163">
        <f t="shared" si="4"/>
        <v>0</v>
      </c>
      <c r="I39" s="171"/>
      <c r="J39" s="174"/>
      <c r="K39" s="177">
        <f t="shared" si="3"/>
        <v>0</v>
      </c>
      <c r="L39" s="40">
        <f t="shared" si="1"/>
        <v>0</v>
      </c>
      <c r="M39" s="36"/>
      <c r="N39" s="17">
        <f t="shared" si="2"/>
        <v>0</v>
      </c>
    </row>
    <row r="40" spans="1:14" s="17" customFormat="1" ht="12.75" x14ac:dyDescent="0.2">
      <c r="A40" s="37">
        <v>27</v>
      </c>
      <c r="B40" s="139"/>
      <c r="C40" s="38" t="str">
        <f>IF(N40&gt;2, VLOOKUP(B40,ref_ceni!$B$7:$D$203,2,FALSE),"")</f>
        <v/>
      </c>
      <c r="D40" s="39" t="str">
        <f>IF(N40&gt;0,VLOOKUP(B40,ref_ceni!$B$7:$D$203,3,FALSE),"")</f>
        <v/>
      </c>
      <c r="E40" s="156"/>
      <c r="F40" s="166"/>
      <c r="G40" s="167"/>
      <c r="H40" s="163">
        <f t="shared" si="4"/>
        <v>0</v>
      </c>
      <c r="I40" s="171"/>
      <c r="J40" s="174"/>
      <c r="K40" s="177">
        <f t="shared" si="3"/>
        <v>0</v>
      </c>
      <c r="L40" s="40">
        <f t="shared" si="1"/>
        <v>0</v>
      </c>
      <c r="M40" s="36"/>
      <c r="N40" s="17">
        <f t="shared" si="2"/>
        <v>0</v>
      </c>
    </row>
    <row r="41" spans="1:14" s="17" customFormat="1" ht="12.75" x14ac:dyDescent="0.2">
      <c r="A41" s="37">
        <v>28</v>
      </c>
      <c r="B41" s="139"/>
      <c r="C41" s="38" t="str">
        <f>IF(N41&gt;2, VLOOKUP(B41,ref_ceni!$B$7:$D$203,2,FALSE),"")</f>
        <v/>
      </c>
      <c r="D41" s="39" t="str">
        <f>IF(N41&gt;0,VLOOKUP(B41,ref_ceni!$B$7:$D$203,3,FALSE),"")</f>
        <v/>
      </c>
      <c r="E41" s="156"/>
      <c r="F41" s="166"/>
      <c r="G41" s="167"/>
      <c r="H41" s="163">
        <f t="shared" si="4"/>
        <v>0</v>
      </c>
      <c r="I41" s="171"/>
      <c r="J41" s="174"/>
      <c r="K41" s="177">
        <f t="shared" si="3"/>
        <v>0</v>
      </c>
      <c r="L41" s="40">
        <f t="shared" si="1"/>
        <v>0</v>
      </c>
      <c r="M41" s="36"/>
      <c r="N41" s="17">
        <f t="shared" si="2"/>
        <v>0</v>
      </c>
    </row>
    <row r="42" spans="1:14" s="17" customFormat="1" ht="12.75" x14ac:dyDescent="0.2">
      <c r="A42" s="37">
        <v>29</v>
      </c>
      <c r="B42" s="139"/>
      <c r="C42" s="38" t="str">
        <f>IF(N42&gt;2, VLOOKUP(B42,ref_ceni!$B$7:$D$203,2,FALSE),"")</f>
        <v/>
      </c>
      <c r="D42" s="39" t="str">
        <f>IF(N42&gt;0,VLOOKUP(B42,ref_ceni!$B$7:$D$203,3,FALSE),"")</f>
        <v/>
      </c>
      <c r="E42" s="156"/>
      <c r="F42" s="166"/>
      <c r="G42" s="167"/>
      <c r="H42" s="163">
        <f t="shared" si="4"/>
        <v>0</v>
      </c>
      <c r="I42" s="171"/>
      <c r="J42" s="174"/>
      <c r="K42" s="177">
        <f t="shared" si="3"/>
        <v>0</v>
      </c>
      <c r="L42" s="40">
        <f t="shared" si="1"/>
        <v>0</v>
      </c>
      <c r="M42" s="36"/>
      <c r="N42" s="17">
        <f t="shared" si="2"/>
        <v>0</v>
      </c>
    </row>
    <row r="43" spans="1:14" s="17" customFormat="1" ht="13.5" thickBot="1" x14ac:dyDescent="0.25">
      <c r="A43" s="37">
        <v>30</v>
      </c>
      <c r="B43" s="139"/>
      <c r="C43" s="38" t="str">
        <f>IF(N43&gt;2, VLOOKUP(B43,ref_ceni!$B$7:$D$203,2,FALSE),"")</f>
        <v/>
      </c>
      <c r="D43" s="39" t="str">
        <f>IF(N43&gt;0,VLOOKUP(B43,ref_ceni!$B$7:$D$203,3,FALSE),"")</f>
        <v/>
      </c>
      <c r="E43" s="156"/>
      <c r="F43" s="168"/>
      <c r="G43" s="169"/>
      <c r="H43" s="163">
        <f t="shared" si="4"/>
        <v>0</v>
      </c>
      <c r="I43" s="172"/>
      <c r="J43" s="175"/>
      <c r="K43" s="178">
        <f t="shared" si="3"/>
        <v>0</v>
      </c>
      <c r="L43" s="40">
        <f t="shared" si="1"/>
        <v>0</v>
      </c>
      <c r="M43" s="36"/>
      <c r="N43" s="17">
        <f t="shared" si="2"/>
        <v>0</v>
      </c>
    </row>
    <row r="44" spans="1:14" s="45" customFormat="1" ht="15.75" customHeight="1" thickBot="1" x14ac:dyDescent="0.25">
      <c r="A44" s="41"/>
      <c r="B44" s="42"/>
      <c r="C44" s="204" t="s">
        <v>4</v>
      </c>
      <c r="D44" s="205"/>
      <c r="E44" s="183">
        <f>SUM(E14:E43)</f>
        <v>0</v>
      </c>
      <c r="F44" s="157">
        <f t="shared" ref="F44:L44" si="5" xml:space="preserve"> SUM(F14:F43)</f>
        <v>0</v>
      </c>
      <c r="G44" s="158">
        <f xml:space="preserve"> SUM(G14:G43)</f>
        <v>0</v>
      </c>
      <c r="H44" s="182">
        <f xml:space="preserve"> SUM(H14:H43)</f>
        <v>0</v>
      </c>
      <c r="I44" s="143">
        <f t="shared" si="5"/>
        <v>0</v>
      </c>
      <c r="J44" s="43">
        <f t="shared" si="5"/>
        <v>0</v>
      </c>
      <c r="K44" s="160">
        <f t="shared" si="5"/>
        <v>0</v>
      </c>
      <c r="L44" s="181">
        <f t="shared" si="5"/>
        <v>0</v>
      </c>
      <c r="M44" s="44"/>
    </row>
    <row r="45" spans="1:14" s="45" customFormat="1" ht="12.75" x14ac:dyDescent="0.2">
      <c r="A45" s="46"/>
      <c r="B45" s="47"/>
      <c r="C45" s="48"/>
      <c r="D45" s="49"/>
      <c r="E45" s="49"/>
      <c r="F45" s="50"/>
      <c r="G45" s="50"/>
      <c r="H45" s="50"/>
      <c r="I45" s="50"/>
      <c r="K45" s="51"/>
    </row>
    <row r="46" spans="1:14" s="45" customFormat="1" ht="15" customHeight="1" x14ac:dyDescent="0.2">
      <c r="A46" s="52"/>
      <c r="B46" s="13" t="s">
        <v>302</v>
      </c>
      <c r="C46" s="140"/>
      <c r="D46" s="53" t="s">
        <v>298</v>
      </c>
      <c r="E46" s="52"/>
      <c r="F46" s="52"/>
      <c r="G46" s="52"/>
      <c r="H46" s="54"/>
      <c r="I46" s="52"/>
      <c r="J46" s="55"/>
      <c r="K46" s="51"/>
    </row>
    <row r="47" spans="1:14" s="45" customFormat="1" ht="12.75" x14ac:dyDescent="0.2">
      <c r="A47" s="56"/>
      <c r="B47" s="57"/>
      <c r="C47" s="58"/>
      <c r="D47" s="59"/>
      <c r="E47" s="60"/>
      <c r="H47" s="208" t="s">
        <v>303</v>
      </c>
      <c r="I47" s="209"/>
      <c r="J47" s="209"/>
      <c r="K47" s="209"/>
    </row>
    <row r="48" spans="1:14" ht="15.75" customHeight="1" x14ac:dyDescent="0.25">
      <c r="A48" s="56"/>
      <c r="B48" s="61" t="s">
        <v>304</v>
      </c>
      <c r="C48" s="141"/>
      <c r="D48" s="62"/>
      <c r="E48" s="63"/>
      <c r="H48" s="210"/>
      <c r="I48" s="211"/>
      <c r="J48" s="211"/>
      <c r="K48" s="211"/>
    </row>
    <row r="49" spans="1:11" s="17" customFormat="1" ht="12.95" customHeight="1" x14ac:dyDescent="0.2">
      <c r="A49" s="64"/>
      <c r="B49" s="65"/>
      <c r="C49" s="66"/>
      <c r="D49" s="59"/>
      <c r="E49" s="63"/>
      <c r="H49" s="212"/>
      <c r="I49" s="213"/>
      <c r="J49" s="213"/>
      <c r="K49" s="213"/>
    </row>
    <row r="50" spans="1:11" s="17" customFormat="1" ht="12.95" customHeight="1" x14ac:dyDescent="0.2">
      <c r="A50" s="67"/>
      <c r="B50" s="68"/>
      <c r="C50" s="69"/>
      <c r="D50" s="70"/>
      <c r="E50" s="70"/>
      <c r="F50" s="68"/>
      <c r="G50" s="68"/>
      <c r="H50" s="68"/>
      <c r="I50" s="68"/>
      <c r="J50" s="71"/>
      <c r="K50" s="19"/>
    </row>
    <row r="51" spans="1:11" s="17" customFormat="1" ht="48.75" customHeight="1" x14ac:dyDescent="0.2">
      <c r="A51" s="202"/>
      <c r="B51" s="202"/>
      <c r="C51" s="202"/>
      <c r="D51" s="202"/>
      <c r="E51" s="202"/>
      <c r="F51" s="202"/>
      <c r="G51" s="202"/>
      <c r="H51" s="202"/>
      <c r="I51" s="202"/>
      <c r="J51" s="202"/>
    </row>
    <row r="52" spans="1:11" s="17" customFormat="1" ht="12.95" customHeight="1" x14ac:dyDescent="0.2">
      <c r="A52" s="72"/>
      <c r="C52" s="73"/>
      <c r="D52" s="74"/>
      <c r="E52" s="74"/>
    </row>
  </sheetData>
  <sheetProtection formatRows="0" insertColumns="0"/>
  <mergeCells count="21">
    <mergeCell ref="A51:J51"/>
    <mergeCell ref="L11:L12"/>
    <mergeCell ref="C44:D44"/>
    <mergeCell ref="A11:A12"/>
    <mergeCell ref="B11:B12"/>
    <mergeCell ref="C11:C12"/>
    <mergeCell ref="D11:D12"/>
    <mergeCell ref="H47:K47"/>
    <mergeCell ref="H48:K49"/>
    <mergeCell ref="I11:K11"/>
    <mergeCell ref="H11:H12"/>
    <mergeCell ref="F10:H10"/>
    <mergeCell ref="I10:L10"/>
    <mergeCell ref="K1:L1"/>
    <mergeCell ref="B5:I5"/>
    <mergeCell ref="B1:C1"/>
    <mergeCell ref="G6:H6"/>
    <mergeCell ref="D3:J3"/>
    <mergeCell ref="B6:F6"/>
    <mergeCell ref="A7:L7"/>
    <mergeCell ref="D8:J8"/>
  </mergeCells>
  <phoneticPr fontId="3" type="noConversion"/>
  <printOptions horizontalCentered="1"/>
  <pageMargins left="0.25" right="0.25" top="0.45" bottom="0.47" header="0.3" footer="0.3"/>
  <pageSetup paperSize="9" scale="72" fitToHeight="0" orientation="portrait" horizontalDpi="1200" verticalDpi="1200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BFD53-AF87-4C0D-85D4-1E0D3CD8AF42}">
  <sheetPr>
    <tabColor rgb="FFFFFF00"/>
  </sheetPr>
  <dimension ref="A2:F144"/>
  <sheetViews>
    <sheetView showGridLines="0" topLeftCell="A108" workbookViewId="0">
      <selection activeCell="B76" sqref="B76:B80"/>
    </sheetView>
  </sheetViews>
  <sheetFormatPr defaultRowHeight="12" x14ac:dyDescent="0.2"/>
  <cols>
    <col min="1" max="1" width="9.140625" style="137"/>
    <col min="2" max="2" width="9.140625" style="138" customWidth="1"/>
    <col min="3" max="3" width="81.140625" style="82" customWidth="1"/>
    <col min="4" max="4" width="11.85546875" style="137" customWidth="1"/>
    <col min="5" max="5" width="22.85546875" style="137" customWidth="1"/>
    <col min="6" max="6" width="33" style="137" customWidth="1"/>
    <col min="7" max="258" width="9.140625" style="137"/>
    <col min="259" max="259" width="81.140625" style="137" customWidth="1"/>
    <col min="260" max="260" width="11.85546875" style="137" customWidth="1"/>
    <col min="261" max="261" width="22.85546875" style="137" customWidth="1"/>
    <col min="262" max="262" width="33" style="137" customWidth="1"/>
    <col min="263" max="514" width="9.140625" style="137"/>
    <col min="515" max="515" width="81.140625" style="137" customWidth="1"/>
    <col min="516" max="516" width="11.85546875" style="137" customWidth="1"/>
    <col min="517" max="517" width="22.85546875" style="137" customWidth="1"/>
    <col min="518" max="518" width="33" style="137" customWidth="1"/>
    <col min="519" max="770" width="9.140625" style="137"/>
    <col min="771" max="771" width="81.140625" style="137" customWidth="1"/>
    <col min="772" max="772" width="11.85546875" style="137" customWidth="1"/>
    <col min="773" max="773" width="22.85546875" style="137" customWidth="1"/>
    <col min="774" max="774" width="33" style="137" customWidth="1"/>
    <col min="775" max="1026" width="9.140625" style="137"/>
    <col min="1027" max="1027" width="81.140625" style="137" customWidth="1"/>
    <col min="1028" max="1028" width="11.85546875" style="137" customWidth="1"/>
    <col min="1029" max="1029" width="22.85546875" style="137" customWidth="1"/>
    <col min="1030" max="1030" width="33" style="137" customWidth="1"/>
    <col min="1031" max="1282" width="9.140625" style="137"/>
    <col min="1283" max="1283" width="81.140625" style="137" customWidth="1"/>
    <col min="1284" max="1284" width="11.85546875" style="137" customWidth="1"/>
    <col min="1285" max="1285" width="22.85546875" style="137" customWidth="1"/>
    <col min="1286" max="1286" width="33" style="137" customWidth="1"/>
    <col min="1287" max="1538" width="9.140625" style="137"/>
    <col min="1539" max="1539" width="81.140625" style="137" customWidth="1"/>
    <col min="1540" max="1540" width="11.85546875" style="137" customWidth="1"/>
    <col min="1541" max="1541" width="22.85546875" style="137" customWidth="1"/>
    <col min="1542" max="1542" width="33" style="137" customWidth="1"/>
    <col min="1543" max="1794" width="9.140625" style="137"/>
    <col min="1795" max="1795" width="81.140625" style="137" customWidth="1"/>
    <col min="1796" max="1796" width="11.85546875" style="137" customWidth="1"/>
    <col min="1797" max="1797" width="22.85546875" style="137" customWidth="1"/>
    <col min="1798" max="1798" width="33" style="137" customWidth="1"/>
    <col min="1799" max="2050" width="9.140625" style="137"/>
    <col min="2051" max="2051" width="81.140625" style="137" customWidth="1"/>
    <col min="2052" max="2052" width="11.85546875" style="137" customWidth="1"/>
    <col min="2053" max="2053" width="22.85546875" style="137" customWidth="1"/>
    <col min="2054" max="2054" width="33" style="137" customWidth="1"/>
    <col min="2055" max="2306" width="9.140625" style="137"/>
    <col min="2307" max="2307" width="81.140625" style="137" customWidth="1"/>
    <col min="2308" max="2308" width="11.85546875" style="137" customWidth="1"/>
    <col min="2309" max="2309" width="22.85546875" style="137" customWidth="1"/>
    <col min="2310" max="2310" width="33" style="137" customWidth="1"/>
    <col min="2311" max="2562" width="9.140625" style="137"/>
    <col min="2563" max="2563" width="81.140625" style="137" customWidth="1"/>
    <col min="2564" max="2564" width="11.85546875" style="137" customWidth="1"/>
    <col min="2565" max="2565" width="22.85546875" style="137" customWidth="1"/>
    <col min="2566" max="2566" width="33" style="137" customWidth="1"/>
    <col min="2567" max="2818" width="9.140625" style="137"/>
    <col min="2819" max="2819" width="81.140625" style="137" customWidth="1"/>
    <col min="2820" max="2820" width="11.85546875" style="137" customWidth="1"/>
    <col min="2821" max="2821" width="22.85546875" style="137" customWidth="1"/>
    <col min="2822" max="2822" width="33" style="137" customWidth="1"/>
    <col min="2823" max="3074" width="9.140625" style="137"/>
    <col min="3075" max="3075" width="81.140625" style="137" customWidth="1"/>
    <col min="3076" max="3076" width="11.85546875" style="137" customWidth="1"/>
    <col min="3077" max="3077" width="22.85546875" style="137" customWidth="1"/>
    <col min="3078" max="3078" width="33" style="137" customWidth="1"/>
    <col min="3079" max="3330" width="9.140625" style="137"/>
    <col min="3331" max="3331" width="81.140625" style="137" customWidth="1"/>
    <col min="3332" max="3332" width="11.85546875" style="137" customWidth="1"/>
    <col min="3333" max="3333" width="22.85546875" style="137" customWidth="1"/>
    <col min="3334" max="3334" width="33" style="137" customWidth="1"/>
    <col min="3335" max="3586" width="9.140625" style="137"/>
    <col min="3587" max="3587" width="81.140625" style="137" customWidth="1"/>
    <col min="3588" max="3588" width="11.85546875" style="137" customWidth="1"/>
    <col min="3589" max="3589" width="22.85546875" style="137" customWidth="1"/>
    <col min="3590" max="3590" width="33" style="137" customWidth="1"/>
    <col min="3591" max="3842" width="9.140625" style="137"/>
    <col min="3843" max="3843" width="81.140625" style="137" customWidth="1"/>
    <col min="3844" max="3844" width="11.85546875" style="137" customWidth="1"/>
    <col min="3845" max="3845" width="22.85546875" style="137" customWidth="1"/>
    <col min="3846" max="3846" width="33" style="137" customWidth="1"/>
    <col min="3847" max="4098" width="9.140625" style="137"/>
    <col min="4099" max="4099" width="81.140625" style="137" customWidth="1"/>
    <col min="4100" max="4100" width="11.85546875" style="137" customWidth="1"/>
    <col min="4101" max="4101" width="22.85546875" style="137" customWidth="1"/>
    <col min="4102" max="4102" width="33" style="137" customWidth="1"/>
    <col min="4103" max="4354" width="9.140625" style="137"/>
    <col min="4355" max="4355" width="81.140625" style="137" customWidth="1"/>
    <col min="4356" max="4356" width="11.85546875" style="137" customWidth="1"/>
    <col min="4357" max="4357" width="22.85546875" style="137" customWidth="1"/>
    <col min="4358" max="4358" width="33" style="137" customWidth="1"/>
    <col min="4359" max="4610" width="9.140625" style="137"/>
    <col min="4611" max="4611" width="81.140625" style="137" customWidth="1"/>
    <col min="4612" max="4612" width="11.85546875" style="137" customWidth="1"/>
    <col min="4613" max="4613" width="22.85546875" style="137" customWidth="1"/>
    <col min="4614" max="4614" width="33" style="137" customWidth="1"/>
    <col min="4615" max="4866" width="9.140625" style="137"/>
    <col min="4867" max="4867" width="81.140625" style="137" customWidth="1"/>
    <col min="4868" max="4868" width="11.85546875" style="137" customWidth="1"/>
    <col min="4869" max="4869" width="22.85546875" style="137" customWidth="1"/>
    <col min="4870" max="4870" width="33" style="137" customWidth="1"/>
    <col min="4871" max="5122" width="9.140625" style="137"/>
    <col min="5123" max="5123" width="81.140625" style="137" customWidth="1"/>
    <col min="5124" max="5124" width="11.85546875" style="137" customWidth="1"/>
    <col min="5125" max="5125" width="22.85546875" style="137" customWidth="1"/>
    <col min="5126" max="5126" width="33" style="137" customWidth="1"/>
    <col min="5127" max="5378" width="9.140625" style="137"/>
    <col min="5379" max="5379" width="81.140625" style="137" customWidth="1"/>
    <col min="5380" max="5380" width="11.85546875" style="137" customWidth="1"/>
    <col min="5381" max="5381" width="22.85546875" style="137" customWidth="1"/>
    <col min="5382" max="5382" width="33" style="137" customWidth="1"/>
    <col min="5383" max="5634" width="9.140625" style="137"/>
    <col min="5635" max="5635" width="81.140625" style="137" customWidth="1"/>
    <col min="5636" max="5636" width="11.85546875" style="137" customWidth="1"/>
    <col min="5637" max="5637" width="22.85546875" style="137" customWidth="1"/>
    <col min="5638" max="5638" width="33" style="137" customWidth="1"/>
    <col min="5639" max="5890" width="9.140625" style="137"/>
    <col min="5891" max="5891" width="81.140625" style="137" customWidth="1"/>
    <col min="5892" max="5892" width="11.85546875" style="137" customWidth="1"/>
    <col min="5893" max="5893" width="22.85546875" style="137" customWidth="1"/>
    <col min="5894" max="5894" width="33" style="137" customWidth="1"/>
    <col min="5895" max="6146" width="9.140625" style="137"/>
    <col min="6147" max="6147" width="81.140625" style="137" customWidth="1"/>
    <col min="6148" max="6148" width="11.85546875" style="137" customWidth="1"/>
    <col min="6149" max="6149" width="22.85546875" style="137" customWidth="1"/>
    <col min="6150" max="6150" width="33" style="137" customWidth="1"/>
    <col min="6151" max="6402" width="9.140625" style="137"/>
    <col min="6403" max="6403" width="81.140625" style="137" customWidth="1"/>
    <col min="6404" max="6404" width="11.85546875" style="137" customWidth="1"/>
    <col min="6405" max="6405" width="22.85546875" style="137" customWidth="1"/>
    <col min="6406" max="6406" width="33" style="137" customWidth="1"/>
    <col min="6407" max="6658" width="9.140625" style="137"/>
    <col min="6659" max="6659" width="81.140625" style="137" customWidth="1"/>
    <col min="6660" max="6660" width="11.85546875" style="137" customWidth="1"/>
    <col min="6661" max="6661" width="22.85546875" style="137" customWidth="1"/>
    <col min="6662" max="6662" width="33" style="137" customWidth="1"/>
    <col min="6663" max="6914" width="9.140625" style="137"/>
    <col min="6915" max="6915" width="81.140625" style="137" customWidth="1"/>
    <col min="6916" max="6916" width="11.85546875" style="137" customWidth="1"/>
    <col min="6917" max="6917" width="22.85546875" style="137" customWidth="1"/>
    <col min="6918" max="6918" width="33" style="137" customWidth="1"/>
    <col min="6919" max="7170" width="9.140625" style="137"/>
    <col min="7171" max="7171" width="81.140625" style="137" customWidth="1"/>
    <col min="7172" max="7172" width="11.85546875" style="137" customWidth="1"/>
    <col min="7173" max="7173" width="22.85546875" style="137" customWidth="1"/>
    <col min="7174" max="7174" width="33" style="137" customWidth="1"/>
    <col min="7175" max="7426" width="9.140625" style="137"/>
    <col min="7427" max="7427" width="81.140625" style="137" customWidth="1"/>
    <col min="7428" max="7428" width="11.85546875" style="137" customWidth="1"/>
    <col min="7429" max="7429" width="22.85546875" style="137" customWidth="1"/>
    <col min="7430" max="7430" width="33" style="137" customWidth="1"/>
    <col min="7431" max="7682" width="9.140625" style="137"/>
    <col min="7683" max="7683" width="81.140625" style="137" customWidth="1"/>
    <col min="7684" max="7684" width="11.85546875" style="137" customWidth="1"/>
    <col min="7685" max="7685" width="22.85546875" style="137" customWidth="1"/>
    <col min="7686" max="7686" width="33" style="137" customWidth="1"/>
    <col min="7687" max="7938" width="9.140625" style="137"/>
    <col min="7939" max="7939" width="81.140625" style="137" customWidth="1"/>
    <col min="7940" max="7940" width="11.85546875" style="137" customWidth="1"/>
    <col min="7941" max="7941" width="22.85546875" style="137" customWidth="1"/>
    <col min="7942" max="7942" width="33" style="137" customWidth="1"/>
    <col min="7943" max="8194" width="9.140625" style="137"/>
    <col min="8195" max="8195" width="81.140625" style="137" customWidth="1"/>
    <col min="8196" max="8196" width="11.85546875" style="137" customWidth="1"/>
    <col min="8197" max="8197" width="22.85546875" style="137" customWidth="1"/>
    <col min="8198" max="8198" width="33" style="137" customWidth="1"/>
    <col min="8199" max="8450" width="9.140625" style="137"/>
    <col min="8451" max="8451" width="81.140625" style="137" customWidth="1"/>
    <col min="8452" max="8452" width="11.85546875" style="137" customWidth="1"/>
    <col min="8453" max="8453" width="22.85546875" style="137" customWidth="1"/>
    <col min="8454" max="8454" width="33" style="137" customWidth="1"/>
    <col min="8455" max="8706" width="9.140625" style="137"/>
    <col min="8707" max="8707" width="81.140625" style="137" customWidth="1"/>
    <col min="8708" max="8708" width="11.85546875" style="137" customWidth="1"/>
    <col min="8709" max="8709" width="22.85546875" style="137" customWidth="1"/>
    <col min="8710" max="8710" width="33" style="137" customWidth="1"/>
    <col min="8711" max="8962" width="9.140625" style="137"/>
    <col min="8963" max="8963" width="81.140625" style="137" customWidth="1"/>
    <col min="8964" max="8964" width="11.85546875" style="137" customWidth="1"/>
    <col min="8965" max="8965" width="22.85546875" style="137" customWidth="1"/>
    <col min="8966" max="8966" width="33" style="137" customWidth="1"/>
    <col min="8967" max="9218" width="9.140625" style="137"/>
    <col min="9219" max="9219" width="81.140625" style="137" customWidth="1"/>
    <col min="9220" max="9220" width="11.85546875" style="137" customWidth="1"/>
    <col min="9221" max="9221" width="22.85546875" style="137" customWidth="1"/>
    <col min="9222" max="9222" width="33" style="137" customWidth="1"/>
    <col min="9223" max="9474" width="9.140625" style="137"/>
    <col min="9475" max="9475" width="81.140625" style="137" customWidth="1"/>
    <col min="9476" max="9476" width="11.85546875" style="137" customWidth="1"/>
    <col min="9477" max="9477" width="22.85546875" style="137" customWidth="1"/>
    <col min="9478" max="9478" width="33" style="137" customWidth="1"/>
    <col min="9479" max="9730" width="9.140625" style="137"/>
    <col min="9731" max="9731" width="81.140625" style="137" customWidth="1"/>
    <col min="9732" max="9732" width="11.85546875" style="137" customWidth="1"/>
    <col min="9733" max="9733" width="22.85546875" style="137" customWidth="1"/>
    <col min="9734" max="9734" width="33" style="137" customWidth="1"/>
    <col min="9735" max="9986" width="9.140625" style="137"/>
    <col min="9987" max="9987" width="81.140625" style="137" customWidth="1"/>
    <col min="9988" max="9988" width="11.85546875" style="137" customWidth="1"/>
    <col min="9989" max="9989" width="22.85546875" style="137" customWidth="1"/>
    <col min="9990" max="9990" width="33" style="137" customWidth="1"/>
    <col min="9991" max="10242" width="9.140625" style="137"/>
    <col min="10243" max="10243" width="81.140625" style="137" customWidth="1"/>
    <col min="10244" max="10244" width="11.85546875" style="137" customWidth="1"/>
    <col min="10245" max="10245" width="22.85546875" style="137" customWidth="1"/>
    <col min="10246" max="10246" width="33" style="137" customWidth="1"/>
    <col min="10247" max="10498" width="9.140625" style="137"/>
    <col min="10499" max="10499" width="81.140625" style="137" customWidth="1"/>
    <col min="10500" max="10500" width="11.85546875" style="137" customWidth="1"/>
    <col min="10501" max="10501" width="22.85546875" style="137" customWidth="1"/>
    <col min="10502" max="10502" width="33" style="137" customWidth="1"/>
    <col min="10503" max="10754" width="9.140625" style="137"/>
    <col min="10755" max="10755" width="81.140625" style="137" customWidth="1"/>
    <col min="10756" max="10756" width="11.85546875" style="137" customWidth="1"/>
    <col min="10757" max="10757" width="22.85546875" style="137" customWidth="1"/>
    <col min="10758" max="10758" width="33" style="137" customWidth="1"/>
    <col min="10759" max="11010" width="9.140625" style="137"/>
    <col min="11011" max="11011" width="81.140625" style="137" customWidth="1"/>
    <col min="11012" max="11012" width="11.85546875" style="137" customWidth="1"/>
    <col min="11013" max="11013" width="22.85546875" style="137" customWidth="1"/>
    <col min="11014" max="11014" width="33" style="137" customWidth="1"/>
    <col min="11015" max="11266" width="9.140625" style="137"/>
    <col min="11267" max="11267" width="81.140625" style="137" customWidth="1"/>
    <col min="11268" max="11268" width="11.85546875" style="137" customWidth="1"/>
    <col min="11269" max="11269" width="22.85546875" style="137" customWidth="1"/>
    <col min="11270" max="11270" width="33" style="137" customWidth="1"/>
    <col min="11271" max="11522" width="9.140625" style="137"/>
    <col min="11523" max="11523" width="81.140625" style="137" customWidth="1"/>
    <col min="11524" max="11524" width="11.85546875" style="137" customWidth="1"/>
    <col min="11525" max="11525" width="22.85546875" style="137" customWidth="1"/>
    <col min="11526" max="11526" width="33" style="137" customWidth="1"/>
    <col min="11527" max="11778" width="9.140625" style="137"/>
    <col min="11779" max="11779" width="81.140625" style="137" customWidth="1"/>
    <col min="11780" max="11780" width="11.85546875" style="137" customWidth="1"/>
    <col min="11781" max="11781" width="22.85546875" style="137" customWidth="1"/>
    <col min="11782" max="11782" width="33" style="137" customWidth="1"/>
    <col min="11783" max="12034" width="9.140625" style="137"/>
    <col min="12035" max="12035" width="81.140625" style="137" customWidth="1"/>
    <col min="12036" max="12036" width="11.85546875" style="137" customWidth="1"/>
    <col min="12037" max="12037" width="22.85546875" style="137" customWidth="1"/>
    <col min="12038" max="12038" width="33" style="137" customWidth="1"/>
    <col min="12039" max="12290" width="9.140625" style="137"/>
    <col min="12291" max="12291" width="81.140625" style="137" customWidth="1"/>
    <col min="12292" max="12292" width="11.85546875" style="137" customWidth="1"/>
    <col min="12293" max="12293" width="22.85546875" style="137" customWidth="1"/>
    <col min="12294" max="12294" width="33" style="137" customWidth="1"/>
    <col min="12295" max="12546" width="9.140625" style="137"/>
    <col min="12547" max="12547" width="81.140625" style="137" customWidth="1"/>
    <col min="12548" max="12548" width="11.85546875" style="137" customWidth="1"/>
    <col min="12549" max="12549" width="22.85546875" style="137" customWidth="1"/>
    <col min="12550" max="12550" width="33" style="137" customWidth="1"/>
    <col min="12551" max="12802" width="9.140625" style="137"/>
    <col min="12803" max="12803" width="81.140625" style="137" customWidth="1"/>
    <col min="12804" max="12804" width="11.85546875" style="137" customWidth="1"/>
    <col min="12805" max="12805" width="22.85546875" style="137" customWidth="1"/>
    <col min="12806" max="12806" width="33" style="137" customWidth="1"/>
    <col min="12807" max="13058" width="9.140625" style="137"/>
    <col min="13059" max="13059" width="81.140625" style="137" customWidth="1"/>
    <col min="13060" max="13060" width="11.85546875" style="137" customWidth="1"/>
    <col min="13061" max="13061" width="22.85546875" style="137" customWidth="1"/>
    <col min="13062" max="13062" width="33" style="137" customWidth="1"/>
    <col min="13063" max="13314" width="9.140625" style="137"/>
    <col min="13315" max="13315" width="81.140625" style="137" customWidth="1"/>
    <col min="13316" max="13316" width="11.85546875" style="137" customWidth="1"/>
    <col min="13317" max="13317" width="22.85546875" style="137" customWidth="1"/>
    <col min="13318" max="13318" width="33" style="137" customWidth="1"/>
    <col min="13319" max="13570" width="9.140625" style="137"/>
    <col min="13571" max="13571" width="81.140625" style="137" customWidth="1"/>
    <col min="13572" max="13572" width="11.85546875" style="137" customWidth="1"/>
    <col min="13573" max="13573" width="22.85546875" style="137" customWidth="1"/>
    <col min="13574" max="13574" width="33" style="137" customWidth="1"/>
    <col min="13575" max="13826" width="9.140625" style="137"/>
    <col min="13827" max="13827" width="81.140625" style="137" customWidth="1"/>
    <col min="13828" max="13828" width="11.85546875" style="137" customWidth="1"/>
    <col min="13829" max="13829" width="22.85546875" style="137" customWidth="1"/>
    <col min="13830" max="13830" width="33" style="137" customWidth="1"/>
    <col min="13831" max="14082" width="9.140625" style="137"/>
    <col min="14083" max="14083" width="81.140625" style="137" customWidth="1"/>
    <col min="14084" max="14084" width="11.85546875" style="137" customWidth="1"/>
    <col min="14085" max="14085" width="22.85546875" style="137" customWidth="1"/>
    <col min="14086" max="14086" width="33" style="137" customWidth="1"/>
    <col min="14087" max="14338" width="9.140625" style="137"/>
    <col min="14339" max="14339" width="81.140625" style="137" customWidth="1"/>
    <col min="14340" max="14340" width="11.85546875" style="137" customWidth="1"/>
    <col min="14341" max="14341" width="22.85546875" style="137" customWidth="1"/>
    <col min="14342" max="14342" width="33" style="137" customWidth="1"/>
    <col min="14343" max="14594" width="9.140625" style="137"/>
    <col min="14595" max="14595" width="81.140625" style="137" customWidth="1"/>
    <col min="14596" max="14596" width="11.85546875" style="137" customWidth="1"/>
    <col min="14597" max="14597" width="22.85546875" style="137" customWidth="1"/>
    <col min="14598" max="14598" width="33" style="137" customWidth="1"/>
    <col min="14599" max="14850" width="9.140625" style="137"/>
    <col min="14851" max="14851" width="81.140625" style="137" customWidth="1"/>
    <col min="14852" max="14852" width="11.85546875" style="137" customWidth="1"/>
    <col min="14853" max="14853" width="22.85546875" style="137" customWidth="1"/>
    <col min="14854" max="14854" width="33" style="137" customWidth="1"/>
    <col min="14855" max="15106" width="9.140625" style="137"/>
    <col min="15107" max="15107" width="81.140625" style="137" customWidth="1"/>
    <col min="15108" max="15108" width="11.85546875" style="137" customWidth="1"/>
    <col min="15109" max="15109" width="22.85546875" style="137" customWidth="1"/>
    <col min="15110" max="15110" width="33" style="137" customWidth="1"/>
    <col min="15111" max="15362" width="9.140625" style="137"/>
    <col min="15363" max="15363" width="81.140625" style="137" customWidth="1"/>
    <col min="15364" max="15364" width="11.85546875" style="137" customWidth="1"/>
    <col min="15365" max="15365" width="22.85546875" style="137" customWidth="1"/>
    <col min="15366" max="15366" width="33" style="137" customWidth="1"/>
    <col min="15367" max="15618" width="9.140625" style="137"/>
    <col min="15619" max="15619" width="81.140625" style="137" customWidth="1"/>
    <col min="15620" max="15620" width="11.85546875" style="137" customWidth="1"/>
    <col min="15621" max="15621" width="22.85546875" style="137" customWidth="1"/>
    <col min="15622" max="15622" width="33" style="137" customWidth="1"/>
    <col min="15623" max="15874" width="9.140625" style="137"/>
    <col min="15875" max="15875" width="81.140625" style="137" customWidth="1"/>
    <col min="15876" max="15876" width="11.85546875" style="137" customWidth="1"/>
    <col min="15877" max="15877" width="22.85546875" style="137" customWidth="1"/>
    <col min="15878" max="15878" width="33" style="137" customWidth="1"/>
    <col min="15879" max="16130" width="9.140625" style="137"/>
    <col min="16131" max="16131" width="81.140625" style="137" customWidth="1"/>
    <col min="16132" max="16132" width="11.85546875" style="137" customWidth="1"/>
    <col min="16133" max="16133" width="22.85546875" style="137" customWidth="1"/>
    <col min="16134" max="16134" width="33" style="137" customWidth="1"/>
    <col min="16135" max="16384" width="9.140625" style="137"/>
  </cols>
  <sheetData>
    <row r="2" spans="1:6" s="79" customFormat="1" ht="15.75" customHeight="1" x14ac:dyDescent="0.2">
      <c r="A2" s="78" t="s">
        <v>247</v>
      </c>
      <c r="B2" s="78"/>
      <c r="C2" s="78"/>
      <c r="D2" s="78"/>
      <c r="E2" s="78"/>
      <c r="F2" s="78"/>
    </row>
    <row r="3" spans="1:6" s="79" customFormat="1" ht="12.75" thickBot="1" x14ac:dyDescent="0.25">
      <c r="A3" s="80"/>
      <c r="B3" s="80"/>
      <c r="C3" s="80"/>
      <c r="D3" s="80"/>
      <c r="E3" s="80"/>
      <c r="F3" s="80"/>
    </row>
    <row r="4" spans="1:6" s="82" customFormat="1" ht="33.950000000000003" customHeight="1" thickBot="1" x14ac:dyDescent="0.25">
      <c r="A4" s="81" t="s">
        <v>93</v>
      </c>
      <c r="B4" s="81" t="s">
        <v>7</v>
      </c>
      <c r="C4" s="81" t="s">
        <v>8</v>
      </c>
      <c r="D4" s="81" t="s">
        <v>62</v>
      </c>
      <c r="E4" s="81" t="s">
        <v>94</v>
      </c>
      <c r="F4" s="81" t="s">
        <v>305</v>
      </c>
    </row>
    <row r="5" spans="1:6" s="87" customFormat="1" ht="16.5" customHeight="1" thickBot="1" x14ac:dyDescent="0.25">
      <c r="A5" s="83">
        <v>1</v>
      </c>
      <c r="B5" s="84"/>
      <c r="C5" s="85" t="s">
        <v>9</v>
      </c>
      <c r="D5" s="86"/>
      <c r="E5" s="86"/>
      <c r="F5" s="86"/>
    </row>
    <row r="6" spans="1:6" s="79" customFormat="1" x14ac:dyDescent="0.2">
      <c r="B6" s="88" t="s">
        <v>98</v>
      </c>
      <c r="C6" s="89" t="s">
        <v>10</v>
      </c>
      <c r="D6" s="90">
        <v>1550</v>
      </c>
      <c r="E6" s="91" t="s">
        <v>255</v>
      </c>
      <c r="F6" s="91" t="s">
        <v>256</v>
      </c>
    </row>
    <row r="7" spans="1:6" s="79" customFormat="1" x14ac:dyDescent="0.2">
      <c r="B7" s="92" t="s">
        <v>100</v>
      </c>
      <c r="C7" s="93" t="s">
        <v>248</v>
      </c>
      <c r="D7" s="94">
        <v>2345</v>
      </c>
      <c r="E7" s="95" t="s">
        <v>255</v>
      </c>
      <c r="F7" s="95" t="s">
        <v>256</v>
      </c>
    </row>
    <row r="8" spans="1:6" s="79" customFormat="1" x14ac:dyDescent="0.2">
      <c r="B8" s="92" t="s">
        <v>101</v>
      </c>
      <c r="C8" s="93" t="s">
        <v>11</v>
      </c>
      <c r="D8" s="94">
        <v>3286</v>
      </c>
      <c r="E8" s="95" t="s">
        <v>255</v>
      </c>
      <c r="F8" s="95" t="s">
        <v>256</v>
      </c>
    </row>
    <row r="9" spans="1:6" s="79" customFormat="1" x14ac:dyDescent="0.2">
      <c r="B9" s="92" t="s">
        <v>102</v>
      </c>
      <c r="C9" s="93" t="s">
        <v>12</v>
      </c>
      <c r="D9" s="94">
        <v>1757</v>
      </c>
      <c r="E9" s="95" t="s">
        <v>255</v>
      </c>
      <c r="F9" s="95" t="s">
        <v>256</v>
      </c>
    </row>
    <row r="10" spans="1:6" s="79" customFormat="1" x14ac:dyDescent="0.2">
      <c r="B10" s="92" t="s">
        <v>103</v>
      </c>
      <c r="C10" s="93" t="s">
        <v>13</v>
      </c>
      <c r="D10" s="94">
        <v>1935</v>
      </c>
      <c r="E10" s="95" t="s">
        <v>255</v>
      </c>
      <c r="F10" s="95" t="s">
        <v>256</v>
      </c>
    </row>
    <row r="11" spans="1:6" s="79" customFormat="1" x14ac:dyDescent="0.2">
      <c r="B11" s="92" t="s">
        <v>104</v>
      </c>
      <c r="C11" s="93" t="s">
        <v>14</v>
      </c>
      <c r="D11" s="94">
        <v>1394</v>
      </c>
      <c r="E11" s="95" t="s">
        <v>255</v>
      </c>
      <c r="F11" s="95" t="s">
        <v>256</v>
      </c>
    </row>
    <row r="12" spans="1:6" s="79" customFormat="1" x14ac:dyDescent="0.2">
      <c r="B12" s="92" t="s">
        <v>105</v>
      </c>
      <c r="C12" s="93" t="s">
        <v>15</v>
      </c>
      <c r="D12" s="94">
        <v>2068</v>
      </c>
      <c r="E12" s="95" t="s">
        <v>255</v>
      </c>
      <c r="F12" s="95" t="s">
        <v>256</v>
      </c>
    </row>
    <row r="13" spans="1:6" s="79" customFormat="1" x14ac:dyDescent="0.2">
      <c r="B13" s="92" t="s">
        <v>106</v>
      </c>
      <c r="C13" s="93" t="s">
        <v>16</v>
      </c>
      <c r="D13" s="94">
        <v>3106</v>
      </c>
      <c r="E13" s="95" t="s">
        <v>255</v>
      </c>
      <c r="F13" s="95" t="s">
        <v>256</v>
      </c>
    </row>
    <row r="14" spans="1:6" s="79" customFormat="1" x14ac:dyDescent="0.2">
      <c r="B14" s="92" t="s">
        <v>107</v>
      </c>
      <c r="C14" s="93" t="s">
        <v>17</v>
      </c>
      <c r="D14" s="94">
        <v>2531</v>
      </c>
      <c r="E14" s="95" t="s">
        <v>255</v>
      </c>
      <c r="F14" s="95" t="s">
        <v>256</v>
      </c>
    </row>
    <row r="15" spans="1:6" s="79" customFormat="1" x14ac:dyDescent="0.2">
      <c r="B15" s="92" t="s">
        <v>108</v>
      </c>
      <c r="C15" s="93" t="s">
        <v>18</v>
      </c>
      <c r="D15" s="94">
        <v>2368</v>
      </c>
      <c r="E15" s="95" t="s">
        <v>255</v>
      </c>
      <c r="F15" s="95" t="s">
        <v>256</v>
      </c>
    </row>
    <row r="16" spans="1:6" s="79" customFormat="1" x14ac:dyDescent="0.2">
      <c r="B16" s="92" t="s">
        <v>109</v>
      </c>
      <c r="C16" s="93" t="s">
        <v>19</v>
      </c>
      <c r="D16" s="94">
        <v>2585</v>
      </c>
      <c r="E16" s="95" t="s">
        <v>255</v>
      </c>
      <c r="F16" s="95" t="s">
        <v>256</v>
      </c>
    </row>
    <row r="17" spans="2:6" s="79" customFormat="1" x14ac:dyDescent="0.2">
      <c r="B17" s="92" t="s">
        <v>110</v>
      </c>
      <c r="C17" s="93" t="s">
        <v>20</v>
      </c>
      <c r="D17" s="94">
        <v>1881</v>
      </c>
      <c r="E17" s="95" t="s">
        <v>255</v>
      </c>
      <c r="F17" s="95" t="s">
        <v>256</v>
      </c>
    </row>
    <row r="18" spans="2:6" s="79" customFormat="1" x14ac:dyDescent="0.2">
      <c r="B18" s="92" t="s">
        <v>111</v>
      </c>
      <c r="C18" s="93" t="s">
        <v>249</v>
      </c>
      <c r="D18" s="94">
        <v>3003</v>
      </c>
      <c r="E18" s="95" t="s">
        <v>255</v>
      </c>
      <c r="F18" s="95" t="s">
        <v>256</v>
      </c>
    </row>
    <row r="19" spans="2:6" s="79" customFormat="1" x14ac:dyDescent="0.2">
      <c r="B19" s="92" t="s">
        <v>112</v>
      </c>
      <c r="C19" s="93" t="s">
        <v>250</v>
      </c>
      <c r="D19" s="94">
        <v>2477</v>
      </c>
      <c r="E19" s="95" t="s">
        <v>255</v>
      </c>
      <c r="F19" s="95" t="s">
        <v>256</v>
      </c>
    </row>
    <row r="20" spans="2:6" s="79" customFormat="1" x14ac:dyDescent="0.2">
      <c r="B20" s="92" t="s">
        <v>113</v>
      </c>
      <c r="C20" s="93" t="s">
        <v>21</v>
      </c>
      <c r="D20" s="94">
        <v>3479</v>
      </c>
      <c r="E20" s="95" t="s">
        <v>255</v>
      </c>
      <c r="F20" s="95" t="s">
        <v>256</v>
      </c>
    </row>
    <row r="21" spans="2:6" s="79" customFormat="1" x14ac:dyDescent="0.2">
      <c r="B21" s="92" t="s">
        <v>114</v>
      </c>
      <c r="C21" s="93" t="s">
        <v>22</v>
      </c>
      <c r="D21" s="94">
        <v>4019</v>
      </c>
      <c r="E21" s="95" t="s">
        <v>255</v>
      </c>
      <c r="F21" s="95" t="s">
        <v>256</v>
      </c>
    </row>
    <row r="22" spans="2:6" s="79" customFormat="1" x14ac:dyDescent="0.2">
      <c r="B22" s="92" t="s">
        <v>115</v>
      </c>
      <c r="C22" s="93" t="s">
        <v>23</v>
      </c>
      <c r="D22" s="94">
        <v>2936</v>
      </c>
      <c r="E22" s="95" t="s">
        <v>255</v>
      </c>
      <c r="F22" s="95" t="s">
        <v>256</v>
      </c>
    </row>
    <row r="23" spans="2:6" s="79" customFormat="1" x14ac:dyDescent="0.2">
      <c r="B23" s="92" t="s">
        <v>116</v>
      </c>
      <c r="C23" s="93" t="s">
        <v>24</v>
      </c>
      <c r="D23" s="94">
        <v>4044</v>
      </c>
      <c r="E23" s="95" t="s">
        <v>255</v>
      </c>
      <c r="F23" s="95" t="s">
        <v>256</v>
      </c>
    </row>
    <row r="24" spans="2:6" s="79" customFormat="1" x14ac:dyDescent="0.2">
      <c r="B24" s="92" t="s">
        <v>117</v>
      </c>
      <c r="C24" s="93" t="s">
        <v>25</v>
      </c>
      <c r="D24" s="94">
        <v>3335</v>
      </c>
      <c r="E24" s="95" t="s">
        <v>255</v>
      </c>
      <c r="F24" s="95" t="s">
        <v>256</v>
      </c>
    </row>
    <row r="25" spans="2:6" s="79" customFormat="1" x14ac:dyDescent="0.2">
      <c r="B25" s="92" t="s">
        <v>118</v>
      </c>
      <c r="C25" s="93" t="s">
        <v>26</v>
      </c>
      <c r="D25" s="94">
        <v>3255</v>
      </c>
      <c r="E25" s="95" t="s">
        <v>255</v>
      </c>
      <c r="F25" s="95" t="s">
        <v>256</v>
      </c>
    </row>
    <row r="26" spans="2:6" s="79" customFormat="1" x14ac:dyDescent="0.2">
      <c r="B26" s="92" t="s">
        <v>119</v>
      </c>
      <c r="C26" s="93" t="s">
        <v>27</v>
      </c>
      <c r="D26" s="94">
        <v>3221</v>
      </c>
      <c r="E26" s="95" t="s">
        <v>255</v>
      </c>
      <c r="F26" s="95" t="s">
        <v>256</v>
      </c>
    </row>
    <row r="27" spans="2:6" s="79" customFormat="1" x14ac:dyDescent="0.2">
      <c r="B27" s="92" t="s">
        <v>120</v>
      </c>
      <c r="C27" s="93" t="s">
        <v>28</v>
      </c>
      <c r="D27" s="94">
        <v>2230</v>
      </c>
      <c r="E27" s="95" t="s">
        <v>255</v>
      </c>
      <c r="F27" s="95" t="s">
        <v>256</v>
      </c>
    </row>
    <row r="28" spans="2:6" s="79" customFormat="1" x14ac:dyDescent="0.2">
      <c r="B28" s="92" t="s">
        <v>121</v>
      </c>
      <c r="C28" s="93" t="s">
        <v>29</v>
      </c>
      <c r="D28" s="94">
        <v>2218</v>
      </c>
      <c r="E28" s="95" t="s">
        <v>255</v>
      </c>
      <c r="F28" s="95" t="s">
        <v>256</v>
      </c>
    </row>
    <row r="29" spans="2:6" s="79" customFormat="1" x14ac:dyDescent="0.2">
      <c r="B29" s="92" t="s">
        <v>122</v>
      </c>
      <c r="C29" s="93" t="s">
        <v>30</v>
      </c>
      <c r="D29" s="94">
        <v>1816</v>
      </c>
      <c r="E29" s="95" t="s">
        <v>255</v>
      </c>
      <c r="F29" s="95" t="s">
        <v>256</v>
      </c>
    </row>
    <row r="30" spans="2:6" s="79" customFormat="1" x14ac:dyDescent="0.2">
      <c r="B30" s="92" t="s">
        <v>123</v>
      </c>
      <c r="C30" s="93" t="s">
        <v>31</v>
      </c>
      <c r="D30" s="94">
        <v>2164</v>
      </c>
      <c r="E30" s="95" t="s">
        <v>255</v>
      </c>
      <c r="F30" s="95" t="s">
        <v>256</v>
      </c>
    </row>
    <row r="31" spans="2:6" s="79" customFormat="1" x14ac:dyDescent="0.2">
      <c r="B31" s="92" t="s">
        <v>124</v>
      </c>
      <c r="C31" s="93" t="s">
        <v>251</v>
      </c>
      <c r="D31" s="94">
        <v>2921</v>
      </c>
      <c r="E31" s="95" t="s">
        <v>255</v>
      </c>
      <c r="F31" s="95" t="s">
        <v>256</v>
      </c>
    </row>
    <row r="32" spans="2:6" s="79" customFormat="1" x14ac:dyDescent="0.2">
      <c r="B32" s="92" t="s">
        <v>125</v>
      </c>
      <c r="C32" s="93" t="s">
        <v>252</v>
      </c>
      <c r="D32" s="94">
        <v>3507</v>
      </c>
      <c r="E32" s="95" t="s">
        <v>255</v>
      </c>
      <c r="F32" s="95" t="s">
        <v>256</v>
      </c>
    </row>
    <row r="33" spans="2:6" s="79" customFormat="1" x14ac:dyDescent="0.2">
      <c r="B33" s="92" t="s">
        <v>126</v>
      </c>
      <c r="C33" s="93" t="s">
        <v>127</v>
      </c>
      <c r="D33" s="94">
        <v>3831</v>
      </c>
      <c r="E33" s="95" t="s">
        <v>255</v>
      </c>
      <c r="F33" s="95" t="s">
        <v>256</v>
      </c>
    </row>
    <row r="34" spans="2:6" s="79" customFormat="1" x14ac:dyDescent="0.2">
      <c r="B34" s="92" t="s">
        <v>128</v>
      </c>
      <c r="C34" s="93" t="s">
        <v>129</v>
      </c>
      <c r="D34" s="94">
        <v>2382</v>
      </c>
      <c r="E34" s="95" t="s">
        <v>255</v>
      </c>
      <c r="F34" s="95" t="s">
        <v>256</v>
      </c>
    </row>
    <row r="35" spans="2:6" s="79" customFormat="1" x14ac:dyDescent="0.2">
      <c r="B35" s="92" t="s">
        <v>130</v>
      </c>
      <c r="C35" s="93" t="s">
        <v>131</v>
      </c>
      <c r="D35" s="94">
        <v>1826</v>
      </c>
      <c r="E35" s="95" t="s">
        <v>255</v>
      </c>
      <c r="F35" s="95" t="s">
        <v>256</v>
      </c>
    </row>
    <row r="36" spans="2:6" s="79" customFormat="1" x14ac:dyDescent="0.2">
      <c r="B36" s="92" t="s">
        <v>132</v>
      </c>
      <c r="C36" s="93" t="s">
        <v>133</v>
      </c>
      <c r="D36" s="94">
        <v>902</v>
      </c>
      <c r="E36" s="95" t="s">
        <v>255</v>
      </c>
      <c r="F36" s="95" t="s">
        <v>256</v>
      </c>
    </row>
    <row r="37" spans="2:6" s="79" customFormat="1" x14ac:dyDescent="0.2">
      <c r="B37" s="92" t="s">
        <v>134</v>
      </c>
      <c r="C37" s="93" t="s">
        <v>135</v>
      </c>
      <c r="D37" s="94">
        <v>1555</v>
      </c>
      <c r="E37" s="95" t="s">
        <v>255</v>
      </c>
      <c r="F37" s="95" t="s">
        <v>256</v>
      </c>
    </row>
    <row r="38" spans="2:6" s="79" customFormat="1" x14ac:dyDescent="0.2">
      <c r="B38" s="92" t="s">
        <v>136</v>
      </c>
      <c r="C38" s="93" t="s">
        <v>137</v>
      </c>
      <c r="D38" s="94">
        <v>1733</v>
      </c>
      <c r="E38" s="95" t="s">
        <v>255</v>
      </c>
      <c r="F38" s="95" t="s">
        <v>256</v>
      </c>
    </row>
    <row r="39" spans="2:6" s="79" customFormat="1" x14ac:dyDescent="0.2">
      <c r="B39" s="92" t="s">
        <v>138</v>
      </c>
      <c r="C39" s="93" t="s">
        <v>139</v>
      </c>
      <c r="D39" s="94">
        <v>1019</v>
      </c>
      <c r="E39" s="95" t="s">
        <v>255</v>
      </c>
      <c r="F39" s="95" t="s">
        <v>256</v>
      </c>
    </row>
    <row r="40" spans="2:6" s="79" customFormat="1" x14ac:dyDescent="0.2">
      <c r="B40" s="92" t="s">
        <v>140</v>
      </c>
      <c r="C40" s="93" t="s">
        <v>141</v>
      </c>
      <c r="D40" s="94">
        <v>1231</v>
      </c>
      <c r="E40" s="95" t="s">
        <v>255</v>
      </c>
      <c r="F40" s="95" t="s">
        <v>256</v>
      </c>
    </row>
    <row r="41" spans="2:6" s="79" customFormat="1" x14ac:dyDescent="0.2">
      <c r="B41" s="92" t="s">
        <v>142</v>
      </c>
      <c r="C41" s="93" t="s">
        <v>143</v>
      </c>
      <c r="D41" s="94">
        <v>5265</v>
      </c>
      <c r="E41" s="95" t="s">
        <v>255</v>
      </c>
      <c r="F41" s="95" t="s">
        <v>256</v>
      </c>
    </row>
    <row r="42" spans="2:6" s="79" customFormat="1" x14ac:dyDescent="0.2">
      <c r="B42" s="92" t="s">
        <v>144</v>
      </c>
      <c r="C42" s="93" t="s">
        <v>145</v>
      </c>
      <c r="D42" s="94">
        <v>1662</v>
      </c>
      <c r="E42" s="95" t="s">
        <v>255</v>
      </c>
      <c r="F42" s="95" t="s">
        <v>256</v>
      </c>
    </row>
    <row r="43" spans="2:6" s="79" customFormat="1" x14ac:dyDescent="0.2">
      <c r="B43" s="92" t="s">
        <v>146</v>
      </c>
      <c r="C43" s="93" t="s">
        <v>147</v>
      </c>
      <c r="D43" s="94">
        <v>632</v>
      </c>
      <c r="E43" s="95" t="s">
        <v>255</v>
      </c>
      <c r="F43" s="95" t="s">
        <v>256</v>
      </c>
    </row>
    <row r="44" spans="2:6" s="79" customFormat="1" x14ac:dyDescent="0.2">
      <c r="B44" s="92" t="s">
        <v>148</v>
      </c>
      <c r="C44" s="93" t="s">
        <v>149</v>
      </c>
      <c r="D44" s="94">
        <v>4538</v>
      </c>
      <c r="E44" s="95" t="s">
        <v>255</v>
      </c>
      <c r="F44" s="95" t="s">
        <v>256</v>
      </c>
    </row>
    <row r="45" spans="2:6" s="79" customFormat="1" x14ac:dyDescent="0.2">
      <c r="B45" s="92" t="s">
        <v>150</v>
      </c>
      <c r="C45" s="93" t="s">
        <v>151</v>
      </c>
      <c r="D45" s="94">
        <v>3981</v>
      </c>
      <c r="E45" s="95" t="s">
        <v>255</v>
      </c>
      <c r="F45" s="95" t="s">
        <v>256</v>
      </c>
    </row>
    <row r="46" spans="2:6" s="79" customFormat="1" x14ac:dyDescent="0.2">
      <c r="B46" s="92" t="s">
        <v>152</v>
      </c>
      <c r="C46" s="93" t="s">
        <v>153</v>
      </c>
      <c r="D46" s="94">
        <v>2367</v>
      </c>
      <c r="E46" s="95" t="s">
        <v>255</v>
      </c>
      <c r="F46" s="95" t="s">
        <v>256</v>
      </c>
    </row>
    <row r="47" spans="2:6" s="79" customFormat="1" x14ac:dyDescent="0.2">
      <c r="B47" s="92" t="s">
        <v>154</v>
      </c>
      <c r="C47" s="93" t="s">
        <v>155</v>
      </c>
      <c r="D47" s="94">
        <v>3267</v>
      </c>
      <c r="E47" s="95" t="s">
        <v>255</v>
      </c>
      <c r="F47" s="95" t="s">
        <v>256</v>
      </c>
    </row>
    <row r="48" spans="2:6" s="79" customFormat="1" x14ac:dyDescent="0.2">
      <c r="B48" s="92" t="s">
        <v>156</v>
      </c>
      <c r="C48" s="93" t="s">
        <v>157</v>
      </c>
      <c r="D48" s="94">
        <v>3276</v>
      </c>
      <c r="E48" s="95" t="s">
        <v>255</v>
      </c>
      <c r="F48" s="95" t="s">
        <v>256</v>
      </c>
    </row>
    <row r="49" spans="1:6" s="79" customFormat="1" x14ac:dyDescent="0.2">
      <c r="B49" s="92" t="s">
        <v>158</v>
      </c>
      <c r="C49" s="93" t="s">
        <v>159</v>
      </c>
      <c r="D49" s="94">
        <v>1183</v>
      </c>
      <c r="E49" s="95" t="s">
        <v>255</v>
      </c>
      <c r="F49" s="95" t="s">
        <v>256</v>
      </c>
    </row>
    <row r="50" spans="1:6" s="79" customFormat="1" x14ac:dyDescent="0.2">
      <c r="B50" s="92" t="s">
        <v>160</v>
      </c>
      <c r="C50" s="93" t="s">
        <v>161</v>
      </c>
      <c r="D50" s="94">
        <v>2172</v>
      </c>
      <c r="E50" s="95" t="s">
        <v>255</v>
      </c>
      <c r="F50" s="95" t="s">
        <v>256</v>
      </c>
    </row>
    <row r="51" spans="1:6" s="79" customFormat="1" x14ac:dyDescent="0.2">
      <c r="B51" s="92" t="s">
        <v>162</v>
      </c>
      <c r="C51" s="93" t="s">
        <v>163</v>
      </c>
      <c r="D51" s="94">
        <v>1992</v>
      </c>
      <c r="E51" s="95" t="s">
        <v>255</v>
      </c>
      <c r="F51" s="95" t="s">
        <v>256</v>
      </c>
    </row>
    <row r="52" spans="1:6" s="79" customFormat="1" x14ac:dyDescent="0.2">
      <c r="B52" s="92" t="s">
        <v>164</v>
      </c>
      <c r="C52" s="93" t="s">
        <v>253</v>
      </c>
      <c r="D52" s="94">
        <v>3902</v>
      </c>
      <c r="E52" s="95" t="s">
        <v>255</v>
      </c>
      <c r="F52" s="95" t="s">
        <v>256</v>
      </c>
    </row>
    <row r="53" spans="1:6" s="79" customFormat="1" ht="12.75" thickBot="1" x14ac:dyDescent="0.25">
      <c r="B53" s="96" t="s">
        <v>165</v>
      </c>
      <c r="C53" s="97" t="s">
        <v>254</v>
      </c>
      <c r="D53" s="98">
        <v>2380</v>
      </c>
      <c r="E53" s="99" t="s">
        <v>255</v>
      </c>
      <c r="F53" s="99" t="s">
        <v>256</v>
      </c>
    </row>
    <row r="54" spans="1:6" s="87" customFormat="1" ht="16.5" customHeight="1" thickBot="1" x14ac:dyDescent="0.25">
      <c r="A54" s="83">
        <v>2</v>
      </c>
      <c r="B54" s="84"/>
      <c r="C54" s="100" t="s">
        <v>32</v>
      </c>
      <c r="D54" s="86"/>
      <c r="E54" s="86"/>
      <c r="F54" s="86"/>
    </row>
    <row r="55" spans="1:6" s="79" customFormat="1" x14ac:dyDescent="0.2">
      <c r="B55" s="88" t="s">
        <v>33</v>
      </c>
      <c r="C55" s="89" t="s">
        <v>257</v>
      </c>
      <c r="D55" s="90">
        <v>11117</v>
      </c>
      <c r="E55" s="91" t="s">
        <v>255</v>
      </c>
      <c r="F55" s="91" t="s">
        <v>256</v>
      </c>
    </row>
    <row r="56" spans="1:6" s="79" customFormat="1" x14ac:dyDescent="0.2">
      <c r="B56" s="92" t="s">
        <v>34</v>
      </c>
      <c r="C56" s="93" t="s">
        <v>258</v>
      </c>
      <c r="D56" s="94">
        <v>11117</v>
      </c>
      <c r="E56" s="95" t="s">
        <v>255</v>
      </c>
      <c r="F56" s="95" t="s">
        <v>256</v>
      </c>
    </row>
    <row r="57" spans="1:6" s="79" customFormat="1" x14ac:dyDescent="0.2">
      <c r="B57" s="92" t="s">
        <v>35</v>
      </c>
      <c r="C57" s="93" t="s">
        <v>259</v>
      </c>
      <c r="D57" s="94">
        <v>11349</v>
      </c>
      <c r="E57" s="95" t="s">
        <v>255</v>
      </c>
      <c r="F57" s="95" t="s">
        <v>256</v>
      </c>
    </row>
    <row r="58" spans="1:6" s="79" customFormat="1" x14ac:dyDescent="0.2">
      <c r="B58" s="92" t="s">
        <v>36</v>
      </c>
      <c r="C58" s="93" t="s">
        <v>260</v>
      </c>
      <c r="D58" s="94">
        <v>11349</v>
      </c>
      <c r="E58" s="95" t="s">
        <v>255</v>
      </c>
      <c r="F58" s="95" t="s">
        <v>256</v>
      </c>
    </row>
    <row r="59" spans="1:6" s="79" customFormat="1" x14ac:dyDescent="0.2">
      <c r="B59" s="92" t="s">
        <v>37</v>
      </c>
      <c r="C59" s="93" t="s">
        <v>261</v>
      </c>
      <c r="D59" s="94">
        <v>2136</v>
      </c>
      <c r="E59" s="95" t="s">
        <v>255</v>
      </c>
      <c r="F59" s="95" t="s">
        <v>256</v>
      </c>
    </row>
    <row r="60" spans="1:6" s="79" customFormat="1" x14ac:dyDescent="0.2">
      <c r="B60" s="92" t="s">
        <v>38</v>
      </c>
      <c r="C60" s="93" t="s">
        <v>262</v>
      </c>
      <c r="D60" s="94">
        <v>2176</v>
      </c>
      <c r="E60" s="95" t="s">
        <v>255</v>
      </c>
      <c r="F60" s="95" t="s">
        <v>256</v>
      </c>
    </row>
    <row r="61" spans="1:6" s="79" customFormat="1" x14ac:dyDescent="0.2">
      <c r="B61" s="92" t="s">
        <v>39</v>
      </c>
      <c r="C61" s="101" t="s">
        <v>263</v>
      </c>
      <c r="D61" s="94">
        <v>3909</v>
      </c>
      <c r="E61" s="95" t="s">
        <v>255</v>
      </c>
      <c r="F61" s="95" t="s">
        <v>256</v>
      </c>
    </row>
    <row r="62" spans="1:6" s="79" customFormat="1" x14ac:dyDescent="0.2">
      <c r="B62" s="92" t="s">
        <v>40</v>
      </c>
      <c r="C62" s="93" t="s">
        <v>264</v>
      </c>
      <c r="D62" s="94">
        <v>4920</v>
      </c>
      <c r="E62" s="95" t="s">
        <v>255</v>
      </c>
      <c r="F62" s="95" t="s">
        <v>256</v>
      </c>
    </row>
    <row r="63" spans="1:6" s="79" customFormat="1" x14ac:dyDescent="0.2">
      <c r="B63" s="92" t="s">
        <v>41</v>
      </c>
      <c r="C63" s="93" t="s">
        <v>265</v>
      </c>
      <c r="D63" s="94">
        <v>5905</v>
      </c>
      <c r="E63" s="95" t="s">
        <v>255</v>
      </c>
      <c r="F63" s="95" t="s">
        <v>256</v>
      </c>
    </row>
    <row r="64" spans="1:6" s="79" customFormat="1" x14ac:dyDescent="0.2">
      <c r="B64" s="92" t="s">
        <v>42</v>
      </c>
      <c r="C64" s="93" t="s">
        <v>266</v>
      </c>
      <c r="D64" s="94">
        <v>3588</v>
      </c>
      <c r="E64" s="95" t="s">
        <v>255</v>
      </c>
      <c r="F64" s="95" t="s">
        <v>256</v>
      </c>
    </row>
    <row r="65" spans="1:6" s="79" customFormat="1" x14ac:dyDescent="0.2">
      <c r="B65" s="92" t="s">
        <v>43</v>
      </c>
      <c r="C65" s="93" t="s">
        <v>267</v>
      </c>
      <c r="D65" s="94">
        <v>1688</v>
      </c>
      <c r="E65" s="95" t="s">
        <v>255</v>
      </c>
      <c r="F65" s="95" t="s">
        <v>256</v>
      </c>
    </row>
    <row r="66" spans="1:6" s="79" customFormat="1" x14ac:dyDescent="0.2">
      <c r="B66" s="92" t="s">
        <v>44</v>
      </c>
      <c r="C66" s="93" t="s">
        <v>268</v>
      </c>
      <c r="D66" s="94">
        <v>3726</v>
      </c>
      <c r="E66" s="95" t="s">
        <v>255</v>
      </c>
      <c r="F66" s="95" t="s">
        <v>256</v>
      </c>
    </row>
    <row r="67" spans="1:6" s="79" customFormat="1" x14ac:dyDescent="0.2">
      <c r="B67" s="92" t="s">
        <v>269</v>
      </c>
      <c r="C67" s="93" t="s">
        <v>270</v>
      </c>
      <c r="D67" s="94">
        <v>948</v>
      </c>
      <c r="E67" s="95" t="s">
        <v>255</v>
      </c>
      <c r="F67" s="95" t="s">
        <v>256</v>
      </c>
    </row>
    <row r="68" spans="1:6" s="79" customFormat="1" ht="12.75" thickBot="1" x14ac:dyDescent="0.25">
      <c r="B68" s="96" t="s">
        <v>271</v>
      </c>
      <c r="C68" s="97" t="s">
        <v>272</v>
      </c>
      <c r="D68" s="98">
        <v>2290</v>
      </c>
      <c r="E68" s="99" t="s">
        <v>255</v>
      </c>
      <c r="F68" s="99" t="s">
        <v>256</v>
      </c>
    </row>
    <row r="69" spans="1:6" s="87" customFormat="1" ht="16.5" customHeight="1" thickBot="1" x14ac:dyDescent="0.25">
      <c r="A69" s="83">
        <v>3</v>
      </c>
      <c r="B69" s="84"/>
      <c r="C69" s="85" t="s">
        <v>45</v>
      </c>
      <c r="D69" s="86"/>
      <c r="E69" s="86"/>
      <c r="F69" s="86"/>
    </row>
    <row r="70" spans="1:6" s="79" customFormat="1" x14ac:dyDescent="0.2">
      <c r="B70" s="88" t="s">
        <v>46</v>
      </c>
      <c r="C70" s="89" t="s">
        <v>273</v>
      </c>
      <c r="D70" s="90">
        <v>8776</v>
      </c>
      <c r="E70" s="91" t="s">
        <v>255</v>
      </c>
      <c r="F70" s="91" t="s">
        <v>256</v>
      </c>
    </row>
    <row r="71" spans="1:6" s="79" customFormat="1" x14ac:dyDescent="0.2">
      <c r="B71" s="92" t="s">
        <v>47</v>
      </c>
      <c r="C71" s="93" t="s">
        <v>274</v>
      </c>
      <c r="D71" s="94">
        <v>8776</v>
      </c>
      <c r="E71" s="95" t="s">
        <v>255</v>
      </c>
      <c r="F71" s="95" t="s">
        <v>256</v>
      </c>
    </row>
    <row r="72" spans="1:6" s="79" customFormat="1" x14ac:dyDescent="0.2">
      <c r="B72" s="92" t="s">
        <v>48</v>
      </c>
      <c r="C72" s="93" t="s">
        <v>275</v>
      </c>
      <c r="D72" s="94">
        <v>9995</v>
      </c>
      <c r="E72" s="95" t="s">
        <v>255</v>
      </c>
      <c r="F72" s="95" t="s">
        <v>256</v>
      </c>
    </row>
    <row r="73" spans="1:6" s="79" customFormat="1" x14ac:dyDescent="0.2">
      <c r="B73" s="92" t="s">
        <v>49</v>
      </c>
      <c r="C73" s="93" t="s">
        <v>276</v>
      </c>
      <c r="D73" s="94">
        <v>9939</v>
      </c>
      <c r="E73" s="95" t="s">
        <v>255</v>
      </c>
      <c r="F73" s="95" t="s">
        <v>256</v>
      </c>
    </row>
    <row r="74" spans="1:6" s="79" customFormat="1" x14ac:dyDescent="0.2">
      <c r="B74" s="92" t="s">
        <v>52</v>
      </c>
      <c r="C74" s="93" t="s">
        <v>277</v>
      </c>
      <c r="D74" s="94">
        <v>7468</v>
      </c>
      <c r="E74" s="95" t="s">
        <v>255</v>
      </c>
      <c r="F74" s="95" t="s">
        <v>256</v>
      </c>
    </row>
    <row r="75" spans="1:6" s="79" customFormat="1" x14ac:dyDescent="0.2">
      <c r="B75" s="92" t="s">
        <v>50</v>
      </c>
      <c r="C75" s="93" t="s">
        <v>278</v>
      </c>
      <c r="D75" s="94">
        <v>10980</v>
      </c>
      <c r="E75" s="95" t="s">
        <v>255</v>
      </c>
      <c r="F75" s="95" t="s">
        <v>256</v>
      </c>
    </row>
    <row r="76" spans="1:6" s="79" customFormat="1" x14ac:dyDescent="0.2">
      <c r="B76" s="92" t="s">
        <v>51</v>
      </c>
      <c r="C76" s="93" t="s">
        <v>279</v>
      </c>
      <c r="D76" s="94">
        <v>4214</v>
      </c>
      <c r="E76" s="95" t="s">
        <v>255</v>
      </c>
      <c r="F76" s="95" t="s">
        <v>256</v>
      </c>
    </row>
    <row r="77" spans="1:6" s="79" customFormat="1" x14ac:dyDescent="0.2">
      <c r="B77" s="92" t="s">
        <v>53</v>
      </c>
      <c r="C77" s="101" t="s">
        <v>280</v>
      </c>
      <c r="D77" s="94">
        <v>1326</v>
      </c>
      <c r="E77" s="95" t="s">
        <v>255</v>
      </c>
      <c r="F77" s="95" t="s">
        <v>256</v>
      </c>
    </row>
    <row r="78" spans="1:6" s="79" customFormat="1" x14ac:dyDescent="0.2">
      <c r="B78" s="92" t="s">
        <v>54</v>
      </c>
      <c r="C78" s="93" t="s">
        <v>281</v>
      </c>
      <c r="D78" s="94">
        <v>2711</v>
      </c>
      <c r="E78" s="95" t="s">
        <v>255</v>
      </c>
      <c r="F78" s="95" t="s">
        <v>256</v>
      </c>
    </row>
    <row r="79" spans="1:6" s="102" customFormat="1" x14ac:dyDescent="0.2">
      <c r="B79" s="103" t="s">
        <v>55</v>
      </c>
      <c r="C79" s="104" t="s">
        <v>282</v>
      </c>
      <c r="D79" s="105"/>
      <c r="E79" s="106" t="s">
        <v>306</v>
      </c>
      <c r="F79" s="107" t="s">
        <v>307</v>
      </c>
    </row>
    <row r="80" spans="1:6" s="79" customFormat="1" x14ac:dyDescent="0.2">
      <c r="B80" s="92" t="s">
        <v>56</v>
      </c>
      <c r="C80" s="93" t="s">
        <v>283</v>
      </c>
      <c r="D80" s="94">
        <v>2072</v>
      </c>
      <c r="E80" s="95" t="s">
        <v>255</v>
      </c>
      <c r="F80" s="95" t="s">
        <v>256</v>
      </c>
    </row>
    <row r="81" spans="1:6" s="79" customFormat="1" x14ac:dyDescent="0.2">
      <c r="B81" s="92" t="s">
        <v>57</v>
      </c>
      <c r="C81" s="93" t="s">
        <v>284</v>
      </c>
      <c r="D81" s="94">
        <v>4551</v>
      </c>
      <c r="E81" s="95" t="s">
        <v>255</v>
      </c>
      <c r="F81" s="95" t="s">
        <v>256</v>
      </c>
    </row>
    <row r="82" spans="1:6" s="79" customFormat="1" x14ac:dyDescent="0.2">
      <c r="B82" s="92" t="s">
        <v>58</v>
      </c>
      <c r="C82" s="93" t="s">
        <v>285</v>
      </c>
      <c r="D82" s="94">
        <v>739</v>
      </c>
      <c r="E82" s="95" t="s">
        <v>255</v>
      </c>
      <c r="F82" s="95" t="s">
        <v>256</v>
      </c>
    </row>
    <row r="83" spans="1:6" s="79" customFormat="1" x14ac:dyDescent="0.2">
      <c r="B83" s="92" t="s">
        <v>59</v>
      </c>
      <c r="C83" s="93" t="s">
        <v>286</v>
      </c>
      <c r="D83" s="94">
        <v>4821</v>
      </c>
      <c r="E83" s="95" t="s">
        <v>255</v>
      </c>
      <c r="F83" s="95" t="s">
        <v>256</v>
      </c>
    </row>
    <row r="84" spans="1:6" s="79" customFormat="1" x14ac:dyDescent="0.2">
      <c r="B84" s="92" t="s">
        <v>60</v>
      </c>
      <c r="C84" s="93" t="s">
        <v>287</v>
      </c>
      <c r="D84" s="94">
        <v>3309</v>
      </c>
      <c r="E84" s="95" t="s">
        <v>255</v>
      </c>
      <c r="F84" s="95" t="s">
        <v>256</v>
      </c>
    </row>
    <row r="85" spans="1:6" s="79" customFormat="1" x14ac:dyDescent="0.2">
      <c r="B85" s="92" t="s">
        <v>92</v>
      </c>
      <c r="C85" s="93" t="s">
        <v>288</v>
      </c>
      <c r="D85" s="94">
        <v>3120</v>
      </c>
      <c r="E85" s="95" t="s">
        <v>255</v>
      </c>
      <c r="F85" s="95" t="s">
        <v>256</v>
      </c>
    </row>
    <row r="86" spans="1:6" s="79" customFormat="1" x14ac:dyDescent="0.2">
      <c r="B86" s="92" t="s">
        <v>289</v>
      </c>
      <c r="C86" s="93" t="s">
        <v>290</v>
      </c>
      <c r="D86" s="94">
        <v>670</v>
      </c>
      <c r="E86" s="95" t="s">
        <v>255</v>
      </c>
      <c r="F86" s="95" t="s">
        <v>256</v>
      </c>
    </row>
    <row r="87" spans="1:6" s="79" customFormat="1" ht="12.75" thickBot="1" x14ac:dyDescent="0.25">
      <c r="B87" s="96" t="s">
        <v>291</v>
      </c>
      <c r="C87" s="97" t="s">
        <v>292</v>
      </c>
      <c r="D87" s="98">
        <v>400</v>
      </c>
      <c r="E87" s="99" t="s">
        <v>255</v>
      </c>
      <c r="F87" s="99" t="s">
        <v>256</v>
      </c>
    </row>
    <row r="88" spans="1:6" s="87" customFormat="1" ht="35.25" customHeight="1" thickBot="1" x14ac:dyDescent="0.25">
      <c r="A88" s="108" t="s">
        <v>93</v>
      </c>
      <c r="B88" s="109" t="s">
        <v>61</v>
      </c>
      <c r="C88" s="109" t="s">
        <v>308</v>
      </c>
      <c r="D88" s="110" t="s">
        <v>62</v>
      </c>
      <c r="E88" s="108" t="s">
        <v>94</v>
      </c>
      <c r="F88" s="108" t="s">
        <v>305</v>
      </c>
    </row>
    <row r="89" spans="1:6" s="87" customFormat="1" ht="24.75" thickBot="1" x14ac:dyDescent="0.25">
      <c r="A89" s="84">
        <v>1</v>
      </c>
      <c r="B89" s="84"/>
      <c r="C89" s="111" t="s">
        <v>309</v>
      </c>
      <c r="D89" s="83"/>
      <c r="E89" s="83"/>
      <c r="F89" s="83"/>
    </row>
    <row r="90" spans="1:6" s="79" customFormat="1" ht="24" x14ac:dyDescent="0.2">
      <c r="A90" s="112"/>
      <c r="B90" s="113" t="s">
        <v>63</v>
      </c>
      <c r="C90" s="114" t="s">
        <v>166</v>
      </c>
      <c r="D90" s="90">
        <v>1350</v>
      </c>
      <c r="E90" s="90" t="s">
        <v>167</v>
      </c>
      <c r="F90" s="90"/>
    </row>
    <row r="91" spans="1:6" s="79" customFormat="1" x14ac:dyDescent="0.2">
      <c r="A91" s="115"/>
      <c r="B91" s="116" t="s">
        <v>64</v>
      </c>
      <c r="C91" s="117" t="s">
        <v>168</v>
      </c>
      <c r="D91" s="94">
        <v>1170</v>
      </c>
      <c r="E91" s="94" t="s">
        <v>167</v>
      </c>
      <c r="F91" s="94"/>
    </row>
    <row r="92" spans="1:6" s="79" customFormat="1" ht="24" x14ac:dyDescent="0.2">
      <c r="A92" s="115"/>
      <c r="B92" s="116" t="s">
        <v>65</v>
      </c>
      <c r="C92" s="117" t="s">
        <v>169</v>
      </c>
      <c r="D92" s="94">
        <v>700</v>
      </c>
      <c r="E92" s="94" t="s">
        <v>167</v>
      </c>
      <c r="F92" s="94"/>
    </row>
    <row r="93" spans="1:6" s="79" customFormat="1" ht="24" x14ac:dyDescent="0.2">
      <c r="A93" s="115"/>
      <c r="B93" s="116" t="s">
        <v>66</v>
      </c>
      <c r="C93" s="117" t="s">
        <v>170</v>
      </c>
      <c r="D93" s="94">
        <v>1100</v>
      </c>
      <c r="E93" s="94" t="s">
        <v>167</v>
      </c>
      <c r="F93" s="94"/>
    </row>
    <row r="94" spans="1:6" s="79" customFormat="1" ht="24" x14ac:dyDescent="0.2">
      <c r="A94" s="115"/>
      <c r="B94" s="116" t="s">
        <v>67</v>
      </c>
      <c r="C94" s="117" t="s">
        <v>171</v>
      </c>
      <c r="D94" s="94">
        <v>950</v>
      </c>
      <c r="E94" s="94" t="s">
        <v>167</v>
      </c>
      <c r="F94" s="94"/>
    </row>
    <row r="95" spans="1:6" s="79" customFormat="1" ht="24" x14ac:dyDescent="0.2">
      <c r="A95" s="115"/>
      <c r="B95" s="116" t="s">
        <v>68</v>
      </c>
      <c r="C95" s="117" t="s">
        <v>172</v>
      </c>
      <c r="D95" s="94"/>
      <c r="E95" s="95" t="s">
        <v>99</v>
      </c>
      <c r="F95" s="118" t="s">
        <v>293</v>
      </c>
    </row>
    <row r="96" spans="1:6" s="79" customFormat="1" ht="24" x14ac:dyDescent="0.2">
      <c r="A96" s="115"/>
      <c r="B96" s="116" t="s">
        <v>96</v>
      </c>
      <c r="C96" s="117" t="s">
        <v>173</v>
      </c>
      <c r="D96" s="94">
        <v>800</v>
      </c>
      <c r="E96" s="95" t="s">
        <v>99</v>
      </c>
      <c r="F96" s="217" t="s">
        <v>174</v>
      </c>
    </row>
    <row r="97" spans="1:6" s="79" customFormat="1" ht="41.25" customHeight="1" x14ac:dyDescent="0.2">
      <c r="A97" s="115"/>
      <c r="B97" s="116" t="s">
        <v>97</v>
      </c>
      <c r="C97" s="117" t="s">
        <v>175</v>
      </c>
      <c r="D97" s="94">
        <v>1050</v>
      </c>
      <c r="E97" s="95" t="s">
        <v>99</v>
      </c>
      <c r="F97" s="217"/>
    </row>
    <row r="98" spans="1:6" s="79" customFormat="1" ht="24" x14ac:dyDescent="0.2">
      <c r="A98" s="115"/>
      <c r="B98" s="116" t="s">
        <v>69</v>
      </c>
      <c r="C98" s="117" t="s">
        <v>176</v>
      </c>
      <c r="D98" s="94">
        <v>2050</v>
      </c>
      <c r="E98" s="94" t="s">
        <v>167</v>
      </c>
      <c r="F98" s="94"/>
    </row>
    <row r="99" spans="1:6" s="79" customFormat="1" ht="24" x14ac:dyDescent="0.2">
      <c r="A99" s="115"/>
      <c r="B99" s="116" t="s">
        <v>70</v>
      </c>
      <c r="C99" s="117" t="s">
        <v>177</v>
      </c>
      <c r="D99" s="94">
        <v>3100</v>
      </c>
      <c r="E99" s="94" t="s">
        <v>167</v>
      </c>
      <c r="F99" s="94"/>
    </row>
    <row r="100" spans="1:6" s="79" customFormat="1" x14ac:dyDescent="0.2">
      <c r="A100" s="115"/>
      <c r="B100" s="116" t="s">
        <v>71</v>
      </c>
      <c r="C100" s="117" t="s">
        <v>178</v>
      </c>
      <c r="D100" s="94">
        <v>1200</v>
      </c>
      <c r="E100" s="94" t="s">
        <v>167</v>
      </c>
      <c r="F100" s="94"/>
    </row>
    <row r="101" spans="1:6" s="79" customFormat="1" x14ac:dyDescent="0.2">
      <c r="A101" s="115"/>
      <c r="B101" s="116" t="s">
        <v>72</v>
      </c>
      <c r="C101" s="117" t="s">
        <v>179</v>
      </c>
      <c r="D101" s="94">
        <v>2900</v>
      </c>
      <c r="E101" s="94" t="s">
        <v>167</v>
      </c>
      <c r="F101" s="94"/>
    </row>
    <row r="102" spans="1:6" s="124" customFormat="1" x14ac:dyDescent="0.2">
      <c r="A102" s="119"/>
      <c r="B102" s="120" t="s">
        <v>73</v>
      </c>
      <c r="C102" s="121" t="s">
        <v>180</v>
      </c>
      <c r="D102" s="122">
        <v>5500</v>
      </c>
      <c r="E102" s="123" t="s">
        <v>99</v>
      </c>
      <c r="F102" s="123"/>
    </row>
    <row r="103" spans="1:6" s="124" customFormat="1" ht="24" x14ac:dyDescent="0.2">
      <c r="A103" s="119"/>
      <c r="B103" s="120" t="s">
        <v>181</v>
      </c>
      <c r="C103" s="121" t="s">
        <v>182</v>
      </c>
      <c r="D103" s="122">
        <v>6830</v>
      </c>
      <c r="E103" s="123" t="s">
        <v>99</v>
      </c>
      <c r="F103" s="123"/>
    </row>
    <row r="104" spans="1:6" s="124" customFormat="1" ht="24" x14ac:dyDescent="0.2">
      <c r="A104" s="119"/>
      <c r="B104" s="120" t="s">
        <v>183</v>
      </c>
      <c r="C104" s="121" t="s">
        <v>184</v>
      </c>
      <c r="D104" s="122">
        <v>980</v>
      </c>
      <c r="E104" s="123" t="s">
        <v>99</v>
      </c>
      <c r="F104" s="218" t="s">
        <v>185</v>
      </c>
    </row>
    <row r="105" spans="1:6" s="124" customFormat="1" ht="24" x14ac:dyDescent="0.2">
      <c r="A105" s="119"/>
      <c r="B105" s="120" t="s">
        <v>186</v>
      </c>
      <c r="C105" s="121" t="s">
        <v>187</v>
      </c>
      <c r="D105" s="122">
        <v>1200</v>
      </c>
      <c r="E105" s="123" t="s">
        <v>99</v>
      </c>
      <c r="F105" s="218"/>
    </row>
    <row r="106" spans="1:6" s="124" customFormat="1" ht="24" x14ac:dyDescent="0.2">
      <c r="A106" s="119"/>
      <c r="B106" s="120" t="s">
        <v>188</v>
      </c>
      <c r="C106" s="121" t="s">
        <v>189</v>
      </c>
      <c r="D106" s="122">
        <v>980</v>
      </c>
      <c r="E106" s="123" t="s">
        <v>99</v>
      </c>
      <c r="F106" s="218" t="s">
        <v>190</v>
      </c>
    </row>
    <row r="107" spans="1:6" s="124" customFormat="1" ht="39" customHeight="1" x14ac:dyDescent="0.2">
      <c r="A107" s="119"/>
      <c r="B107" s="120" t="s">
        <v>191</v>
      </c>
      <c r="C107" s="121" t="s">
        <v>192</v>
      </c>
      <c r="D107" s="122">
        <v>1150</v>
      </c>
      <c r="E107" s="123" t="s">
        <v>99</v>
      </c>
      <c r="F107" s="218"/>
    </row>
    <row r="108" spans="1:6" s="124" customFormat="1" ht="24" x14ac:dyDescent="0.2">
      <c r="A108" s="119"/>
      <c r="B108" s="120" t="s">
        <v>193</v>
      </c>
      <c r="C108" s="121" t="s">
        <v>194</v>
      </c>
      <c r="D108" s="122">
        <v>950</v>
      </c>
      <c r="E108" s="123" t="s">
        <v>99</v>
      </c>
      <c r="F108" s="218"/>
    </row>
    <row r="109" spans="1:6" s="124" customFormat="1" x14ac:dyDescent="0.2">
      <c r="A109" s="119"/>
      <c r="B109" s="120" t="s">
        <v>195</v>
      </c>
      <c r="C109" s="121" t="s">
        <v>196</v>
      </c>
      <c r="D109" s="122">
        <v>780</v>
      </c>
      <c r="E109" s="123" t="s">
        <v>99</v>
      </c>
      <c r="F109" s="123"/>
    </row>
    <row r="110" spans="1:6" s="124" customFormat="1" x14ac:dyDescent="0.2">
      <c r="A110" s="119"/>
      <c r="B110" s="120" t="s">
        <v>197</v>
      </c>
      <c r="C110" s="121" t="s">
        <v>198</v>
      </c>
      <c r="D110" s="122">
        <v>780</v>
      </c>
      <c r="E110" s="123" t="s">
        <v>99</v>
      </c>
      <c r="F110" s="123"/>
    </row>
    <row r="111" spans="1:6" s="124" customFormat="1" x14ac:dyDescent="0.2">
      <c r="A111" s="119"/>
      <c r="B111" s="120" t="s">
        <v>199</v>
      </c>
      <c r="C111" s="121" t="s">
        <v>200</v>
      </c>
      <c r="D111" s="122">
        <v>920</v>
      </c>
      <c r="E111" s="123" t="s">
        <v>99</v>
      </c>
      <c r="F111" s="123"/>
    </row>
    <row r="112" spans="1:6" s="124" customFormat="1" ht="12.75" thickBot="1" x14ac:dyDescent="0.25">
      <c r="A112" s="126"/>
      <c r="B112" s="127" t="s">
        <v>201</v>
      </c>
      <c r="C112" s="128" t="s">
        <v>202</v>
      </c>
      <c r="D112" s="129">
        <v>650</v>
      </c>
      <c r="E112" s="130" t="s">
        <v>99</v>
      </c>
      <c r="F112" s="130"/>
    </row>
    <row r="113" spans="1:6" s="87" customFormat="1" ht="36.75" thickBot="1" x14ac:dyDescent="0.25">
      <c r="A113" s="84">
        <v>2</v>
      </c>
      <c r="B113" s="84"/>
      <c r="C113" s="131" t="s">
        <v>203</v>
      </c>
      <c r="D113" s="83"/>
      <c r="E113" s="83"/>
      <c r="F113" s="83"/>
    </row>
    <row r="114" spans="1:6" s="79" customFormat="1" x14ac:dyDescent="0.2">
      <c r="A114" s="112"/>
      <c r="B114" s="113" t="s">
        <v>204</v>
      </c>
      <c r="C114" s="132" t="s">
        <v>205</v>
      </c>
      <c r="D114" s="90">
        <v>380</v>
      </c>
      <c r="E114" s="90" t="s">
        <v>167</v>
      </c>
      <c r="F114" s="90"/>
    </row>
    <row r="115" spans="1:6" s="79" customFormat="1" ht="24" x14ac:dyDescent="0.2">
      <c r="A115" s="115"/>
      <c r="B115" s="116" t="s">
        <v>206</v>
      </c>
      <c r="C115" s="133" t="s">
        <v>207</v>
      </c>
      <c r="D115" s="94">
        <v>800</v>
      </c>
      <c r="E115" s="94" t="s">
        <v>167</v>
      </c>
      <c r="F115" s="94"/>
    </row>
    <row r="116" spans="1:6" s="79" customFormat="1" ht="24" x14ac:dyDescent="0.2">
      <c r="A116" s="115"/>
      <c r="B116" s="116" t="s">
        <v>208</v>
      </c>
      <c r="C116" s="133" t="s">
        <v>209</v>
      </c>
      <c r="D116" s="94">
        <v>1400</v>
      </c>
      <c r="E116" s="94" t="s">
        <v>167</v>
      </c>
      <c r="F116" s="94"/>
    </row>
    <row r="117" spans="1:6" s="79" customFormat="1" ht="24" x14ac:dyDescent="0.2">
      <c r="A117" s="115"/>
      <c r="B117" s="116" t="s">
        <v>210</v>
      </c>
      <c r="C117" s="133" t="s">
        <v>211</v>
      </c>
      <c r="D117" s="94">
        <v>2500</v>
      </c>
      <c r="E117" s="94" t="s">
        <v>167</v>
      </c>
      <c r="F117" s="94"/>
    </row>
    <row r="118" spans="1:6" s="79" customFormat="1" x14ac:dyDescent="0.2">
      <c r="A118" s="115"/>
      <c r="B118" s="116" t="s">
        <v>212</v>
      </c>
      <c r="C118" s="133" t="s">
        <v>213</v>
      </c>
      <c r="D118" s="94">
        <v>1100</v>
      </c>
      <c r="E118" s="94" t="s">
        <v>167</v>
      </c>
      <c r="F118" s="94"/>
    </row>
    <row r="119" spans="1:6" s="79" customFormat="1" ht="24" x14ac:dyDescent="0.2">
      <c r="A119" s="115"/>
      <c r="B119" s="116" t="s">
        <v>214</v>
      </c>
      <c r="C119" s="133" t="s">
        <v>215</v>
      </c>
      <c r="D119" s="94">
        <v>1700</v>
      </c>
      <c r="E119" s="94" t="s">
        <v>167</v>
      </c>
      <c r="F119" s="94"/>
    </row>
    <row r="120" spans="1:6" s="79" customFormat="1" x14ac:dyDescent="0.2">
      <c r="A120" s="115"/>
      <c r="B120" s="116" t="s">
        <v>216</v>
      </c>
      <c r="C120" s="133" t="s">
        <v>217</v>
      </c>
      <c r="D120" s="94">
        <v>480</v>
      </c>
      <c r="E120" s="94" t="s">
        <v>167</v>
      </c>
      <c r="F120" s="94"/>
    </row>
    <row r="121" spans="1:6" s="124" customFormat="1" ht="38.25" customHeight="1" x14ac:dyDescent="0.2">
      <c r="A121" s="119"/>
      <c r="B121" s="120" t="s">
        <v>218</v>
      </c>
      <c r="C121" s="134" t="s">
        <v>219</v>
      </c>
      <c r="D121" s="122"/>
      <c r="E121" s="123" t="s">
        <v>99</v>
      </c>
      <c r="F121" s="125" t="s">
        <v>220</v>
      </c>
    </row>
    <row r="122" spans="1:6" s="124" customFormat="1" ht="24" x14ac:dyDescent="0.2">
      <c r="A122" s="119"/>
      <c r="B122" s="120" t="s">
        <v>221</v>
      </c>
      <c r="C122" s="134" t="s">
        <v>222</v>
      </c>
      <c r="D122" s="122"/>
      <c r="E122" s="123" t="s">
        <v>99</v>
      </c>
      <c r="F122" s="125" t="s">
        <v>223</v>
      </c>
    </row>
    <row r="123" spans="1:6" s="124" customFormat="1" x14ac:dyDescent="0.2">
      <c r="A123" s="119"/>
      <c r="B123" s="120" t="s">
        <v>224</v>
      </c>
      <c r="C123" s="134" t="s">
        <v>225</v>
      </c>
      <c r="D123" s="122">
        <v>640</v>
      </c>
      <c r="E123" s="122" t="s">
        <v>167</v>
      </c>
      <c r="F123" s="122"/>
    </row>
    <row r="124" spans="1:6" s="124" customFormat="1" x14ac:dyDescent="0.2">
      <c r="A124" s="119"/>
      <c r="B124" s="120" t="s">
        <v>226</v>
      </c>
      <c r="C124" s="134" t="s">
        <v>227</v>
      </c>
      <c r="D124" s="122">
        <v>3300</v>
      </c>
      <c r="E124" s="122" t="s">
        <v>167</v>
      </c>
      <c r="F124" s="122"/>
    </row>
    <row r="125" spans="1:6" s="124" customFormat="1" ht="36" x14ac:dyDescent="0.2">
      <c r="A125" s="119"/>
      <c r="B125" s="120" t="s">
        <v>228</v>
      </c>
      <c r="C125" s="134" t="s">
        <v>229</v>
      </c>
      <c r="D125" s="122">
        <v>1100</v>
      </c>
      <c r="E125" s="123" t="s">
        <v>99</v>
      </c>
      <c r="F125" s="123"/>
    </row>
    <row r="126" spans="1:6" s="124" customFormat="1" x14ac:dyDescent="0.2">
      <c r="A126" s="119"/>
      <c r="B126" s="120" t="s">
        <v>230</v>
      </c>
      <c r="C126" s="134" t="s">
        <v>231</v>
      </c>
      <c r="D126" s="122">
        <v>1300</v>
      </c>
      <c r="E126" s="123" t="s">
        <v>99</v>
      </c>
      <c r="F126" s="123"/>
    </row>
    <row r="127" spans="1:6" s="124" customFormat="1" ht="24" x14ac:dyDescent="0.2">
      <c r="A127" s="119"/>
      <c r="B127" s="120" t="s">
        <v>232</v>
      </c>
      <c r="C127" s="134" t="s">
        <v>233</v>
      </c>
      <c r="D127" s="122">
        <v>1180</v>
      </c>
      <c r="E127" s="123" t="s">
        <v>99</v>
      </c>
      <c r="F127" s="123"/>
    </row>
    <row r="128" spans="1:6" s="124" customFormat="1" x14ac:dyDescent="0.2">
      <c r="A128" s="119"/>
      <c r="B128" s="120" t="s">
        <v>234</v>
      </c>
      <c r="C128" s="134" t="s">
        <v>235</v>
      </c>
      <c r="D128" s="122">
        <v>2300</v>
      </c>
      <c r="E128" s="123" t="s">
        <v>99</v>
      </c>
      <c r="F128" s="123"/>
    </row>
    <row r="129" spans="1:6" s="124" customFormat="1" ht="24" x14ac:dyDescent="0.2">
      <c r="A129" s="119"/>
      <c r="B129" s="120" t="s">
        <v>236</v>
      </c>
      <c r="C129" s="134" t="s">
        <v>237</v>
      </c>
      <c r="D129" s="122">
        <v>1900</v>
      </c>
      <c r="E129" s="123" t="s">
        <v>99</v>
      </c>
      <c r="F129" s="123"/>
    </row>
    <row r="130" spans="1:6" s="124" customFormat="1" ht="24" x14ac:dyDescent="0.2">
      <c r="A130" s="119"/>
      <c r="B130" s="120" t="s">
        <v>238</v>
      </c>
      <c r="C130" s="134" t="s">
        <v>239</v>
      </c>
      <c r="D130" s="122">
        <v>600</v>
      </c>
      <c r="E130" s="123" t="s">
        <v>99</v>
      </c>
      <c r="F130" s="123"/>
    </row>
    <row r="131" spans="1:6" s="124" customFormat="1" x14ac:dyDescent="0.2">
      <c r="A131" s="119"/>
      <c r="B131" s="120" t="s">
        <v>240</v>
      </c>
      <c r="C131" s="134" t="s">
        <v>241</v>
      </c>
      <c r="D131" s="122">
        <v>980</v>
      </c>
      <c r="E131" s="123" t="s">
        <v>99</v>
      </c>
      <c r="F131" s="123"/>
    </row>
    <row r="132" spans="1:6" s="124" customFormat="1" x14ac:dyDescent="0.2">
      <c r="A132" s="119"/>
      <c r="B132" s="120" t="s">
        <v>242</v>
      </c>
      <c r="C132" s="134" t="s">
        <v>243</v>
      </c>
      <c r="D132" s="122">
        <v>2100</v>
      </c>
      <c r="E132" s="123" t="s">
        <v>99</v>
      </c>
      <c r="F132" s="123"/>
    </row>
    <row r="133" spans="1:6" s="124" customFormat="1" ht="12.75" thickBot="1" x14ac:dyDescent="0.25">
      <c r="A133" s="126"/>
      <c r="B133" s="127" t="s">
        <v>244</v>
      </c>
      <c r="C133" s="135" t="s">
        <v>245</v>
      </c>
      <c r="D133" s="129">
        <v>1100</v>
      </c>
      <c r="E133" s="130" t="s">
        <v>99</v>
      </c>
      <c r="F133" s="130"/>
    </row>
    <row r="134" spans="1:6" s="87" customFormat="1" ht="24.75" thickBot="1" x14ac:dyDescent="0.25">
      <c r="A134" s="84">
        <v>3</v>
      </c>
      <c r="B134" s="84"/>
      <c r="C134" s="136" t="s">
        <v>246</v>
      </c>
      <c r="D134" s="83"/>
      <c r="E134" s="83"/>
      <c r="F134" s="83"/>
    </row>
    <row r="135" spans="1:6" s="79" customFormat="1" x14ac:dyDescent="0.2">
      <c r="A135" s="112"/>
      <c r="B135" s="113" t="s">
        <v>74</v>
      </c>
      <c r="C135" s="114" t="s">
        <v>75</v>
      </c>
      <c r="D135" s="90">
        <v>1500</v>
      </c>
      <c r="E135" s="90" t="s">
        <v>95</v>
      </c>
      <c r="F135" s="90"/>
    </row>
    <row r="136" spans="1:6" s="79" customFormat="1" x14ac:dyDescent="0.2">
      <c r="A136" s="115"/>
      <c r="B136" s="116" t="s">
        <v>76</v>
      </c>
      <c r="C136" s="117" t="s">
        <v>77</v>
      </c>
      <c r="D136" s="94">
        <v>1950</v>
      </c>
      <c r="E136" s="94" t="s">
        <v>95</v>
      </c>
      <c r="F136" s="94"/>
    </row>
    <row r="137" spans="1:6" s="79" customFormat="1" x14ac:dyDescent="0.2">
      <c r="A137" s="115"/>
      <c r="B137" s="116" t="s">
        <v>78</v>
      </c>
      <c r="C137" s="117" t="s">
        <v>79</v>
      </c>
      <c r="D137" s="94">
        <v>1900</v>
      </c>
      <c r="E137" s="94" t="s">
        <v>95</v>
      </c>
      <c r="F137" s="94"/>
    </row>
    <row r="138" spans="1:6" s="124" customFormat="1" x14ac:dyDescent="0.2">
      <c r="A138" s="119"/>
      <c r="B138" s="120" t="s">
        <v>80</v>
      </c>
      <c r="C138" s="121" t="s">
        <v>81</v>
      </c>
      <c r="D138" s="122">
        <v>1850</v>
      </c>
      <c r="E138" s="123" t="s">
        <v>99</v>
      </c>
      <c r="F138" s="123"/>
    </row>
    <row r="139" spans="1:6" s="124" customFormat="1" x14ac:dyDescent="0.2">
      <c r="A139" s="119"/>
      <c r="B139" s="120" t="s">
        <v>82</v>
      </c>
      <c r="C139" s="121" t="s">
        <v>83</v>
      </c>
      <c r="D139" s="122">
        <v>2350</v>
      </c>
      <c r="E139" s="123" t="s">
        <v>99</v>
      </c>
      <c r="F139" s="123"/>
    </row>
    <row r="140" spans="1:6" s="124" customFormat="1" x14ac:dyDescent="0.2">
      <c r="A140" s="119"/>
      <c r="B140" s="120" t="s">
        <v>84</v>
      </c>
      <c r="C140" s="121" t="s">
        <v>85</v>
      </c>
      <c r="D140" s="122">
        <v>2300</v>
      </c>
      <c r="E140" s="123" t="s">
        <v>99</v>
      </c>
      <c r="F140" s="123"/>
    </row>
    <row r="141" spans="1:6" s="124" customFormat="1" x14ac:dyDescent="0.2">
      <c r="A141" s="119"/>
      <c r="B141" s="120" t="s">
        <v>86</v>
      </c>
      <c r="C141" s="121" t="s">
        <v>87</v>
      </c>
      <c r="D141" s="122">
        <v>1800</v>
      </c>
      <c r="E141" s="123" t="s">
        <v>99</v>
      </c>
      <c r="F141" s="123"/>
    </row>
    <row r="142" spans="1:6" s="124" customFormat="1" x14ac:dyDescent="0.2">
      <c r="A142" s="119"/>
      <c r="B142" s="120" t="s">
        <v>88</v>
      </c>
      <c r="C142" s="121" t="s">
        <v>89</v>
      </c>
      <c r="D142" s="122">
        <v>2100</v>
      </c>
      <c r="E142" s="122" t="s">
        <v>95</v>
      </c>
      <c r="F142" s="122"/>
    </row>
    <row r="143" spans="1:6" s="124" customFormat="1" ht="12.75" thickBot="1" x14ac:dyDescent="0.25">
      <c r="A143" s="126"/>
      <c r="B143" s="127" t="s">
        <v>90</v>
      </c>
      <c r="C143" s="128" t="s">
        <v>91</v>
      </c>
      <c r="D143" s="129">
        <v>1100</v>
      </c>
      <c r="E143" s="130" t="s">
        <v>99</v>
      </c>
      <c r="F143" s="130"/>
    </row>
    <row r="144" spans="1:6" ht="24" customHeight="1" x14ac:dyDescent="0.2"/>
  </sheetData>
  <mergeCells count="3">
    <mergeCell ref="F96:F97"/>
    <mergeCell ref="F104:F105"/>
    <mergeCell ref="F106:F108"/>
  </mergeCells>
  <pageMargins left="0.7" right="0.7" top="0.75" bottom="0.75" header="0.3" footer="0.3"/>
  <pageSetup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ПЛ-2 СС</vt:lpstr>
      <vt:lpstr>ref_ceni</vt:lpstr>
      <vt:lpstr>'ПЛ-2 СС'!Print_Area</vt:lpstr>
      <vt:lpstr>'ПЛ-2 СС'!Print_Titles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2025-11-20T09:04:00Z</cp:lastPrinted>
  <dcterms:created xsi:type="dcterms:W3CDTF">2008-07-24T09:02:43Z</dcterms:created>
  <dcterms:modified xsi:type="dcterms:W3CDTF">2025-11-20T09:04:03Z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2024-01-04T09:08:30Z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b7114eee-dc6a-43e3-9915-3db6d9606f11</vt:lpwstr>
  </property>
  <property fmtid="{D5CDD505-2E9C-101B-9397-08002B2CF9AE}" pid="8" name="MSIP_Label_0cf09cf7-f17e-4c04-abe7-97e3420e9824_ContentBits">
    <vt:lpwstr>0</vt:lpwstr>
  </property>
</Properties>
</file>