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zom-my.sharepoint.com/personal/bedrim_fzo_org_mk/Documents/Обрасци по вид и обем/2026_novi obrasci/"/>
    </mc:Choice>
  </mc:AlternateContent>
  <xr:revisionPtr revIDLastSave="477" documentId="8_{B947C572-16F0-449C-A0F2-3919CEC0050B}" xr6:coauthVersionLast="47" xr6:coauthVersionMax="47" xr10:uidLastSave="{CF7323F8-0C9E-4AB5-A003-71D01FE71B49}"/>
  <bookViews>
    <workbookView xWindow="-120" yWindow="-120" windowWidth="29040" windowHeight="15720" tabRatio="599" xr2:uid="{B7AF6CE6-4F40-46AA-BF89-EB7344FB169A}"/>
  </bookViews>
  <sheets>
    <sheet name="obrazec ПЛ1-П" sheetId="2" r:id="rId1"/>
    <sheet name="prim_paketi" sheetId="3" r:id="rId2"/>
  </sheets>
  <definedNames>
    <definedName name="_xlnm.Print_Area" localSheetId="0">'obrazec ПЛ1-П'!$A$1:$N$50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2" l="1"/>
  <c r="O12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L32" i="2"/>
  <c r="J32" i="2"/>
  <c r="O22" i="2"/>
  <c r="O23" i="2"/>
  <c r="O24" i="2"/>
  <c r="O25" i="2"/>
  <c r="O26" i="2"/>
  <c r="D26" i="2" s="1"/>
  <c r="F32" i="2"/>
  <c r="E32" i="2"/>
  <c r="O19" i="2"/>
  <c r="D19" i="2" s="1"/>
  <c r="O20" i="2"/>
  <c r="O21" i="2"/>
  <c r="O27" i="2"/>
  <c r="O28" i="2"/>
  <c r="O29" i="2"/>
  <c r="O30" i="2"/>
  <c r="O31" i="2"/>
  <c r="H22" i="2"/>
  <c r="H23" i="2"/>
  <c r="H24" i="2"/>
  <c r="H25" i="2"/>
  <c r="H26" i="2"/>
  <c r="H27" i="2"/>
  <c r="H28" i="2"/>
  <c r="H29" i="2"/>
  <c r="H30" i="2"/>
  <c r="H31" i="2"/>
  <c r="K32" i="2"/>
  <c r="G32" i="2"/>
  <c r="H14" i="2"/>
  <c r="H15" i="2"/>
  <c r="H16" i="2"/>
  <c r="H17" i="2"/>
  <c r="H18" i="2"/>
  <c r="H19" i="2"/>
  <c r="H20" i="2"/>
  <c r="H21" i="2"/>
  <c r="H13" i="2"/>
  <c r="H12" i="2"/>
  <c r="O13" i="2"/>
  <c r="O14" i="2"/>
  <c r="O15" i="2"/>
  <c r="D15" i="2" s="1"/>
  <c r="O16" i="2"/>
  <c r="O17" i="2"/>
  <c r="O18" i="2"/>
  <c r="N26" i="2" l="1"/>
  <c r="M32" i="2"/>
  <c r="D23" i="2"/>
  <c r="N23" i="2"/>
  <c r="D24" i="2"/>
  <c r="N24" i="2"/>
  <c r="D25" i="2"/>
  <c r="N25" i="2"/>
  <c r="D22" i="2"/>
  <c r="N22" i="2" s="1"/>
  <c r="N19" i="2"/>
  <c r="D20" i="2"/>
  <c r="D21" i="2"/>
  <c r="N21" i="2" s="1"/>
  <c r="N31" i="2"/>
  <c r="N18" i="2"/>
  <c r="N20" i="2"/>
  <c r="D12" i="2"/>
  <c r="N12" i="2" s="1"/>
  <c r="D27" i="2"/>
  <c r="N27" i="2"/>
  <c r="D28" i="2"/>
  <c r="N28" i="2" s="1"/>
  <c r="D29" i="2"/>
  <c r="N29" i="2" s="1"/>
  <c r="D30" i="2"/>
  <c r="N30" i="2"/>
  <c r="D13" i="2"/>
  <c r="N13" i="2" s="1"/>
  <c r="D17" i="2"/>
  <c r="N17" i="2"/>
  <c r="N15" i="2"/>
  <c r="D16" i="2"/>
  <c r="N16" i="2" s="1"/>
  <c r="H32" i="2"/>
  <c r="D18" i="2"/>
  <c r="D31" i="2"/>
  <c r="C31" i="2"/>
  <c r="D14" i="2"/>
  <c r="N14" i="2" s="1"/>
  <c r="C12" i="2"/>
  <c r="C19" i="2"/>
  <c r="C20" i="2"/>
  <c r="C13" i="2"/>
  <c r="C16" i="2"/>
  <c r="C17" i="2"/>
  <c r="C18" i="2"/>
  <c r="C15" i="2"/>
  <c r="C14" i="2"/>
  <c r="C29" i="2"/>
  <c r="C28" i="2"/>
  <c r="C22" i="2"/>
  <c r="C21" i="2"/>
  <c r="C23" i="2"/>
  <c r="C24" i="2"/>
  <c r="C25" i="2"/>
  <c r="C26" i="2"/>
  <c r="C27" i="2"/>
  <c r="C30" i="2"/>
  <c r="N32" i="2" l="1"/>
</calcChain>
</file>

<file path=xl/sharedStrings.xml><?xml version="1.0" encoding="utf-8"?>
<sst xmlns="http://schemas.openxmlformats.org/spreadsheetml/2006/main" count="122" uniqueCount="95">
  <si>
    <t>ИМП1</t>
  </si>
  <si>
    <t>ПРЕ1</t>
  </si>
  <si>
    <t>Домашно лекување</t>
  </si>
  <si>
    <t>ПРЕ2</t>
  </si>
  <si>
    <t>Дежурна служба</t>
  </si>
  <si>
    <t>ПРЕ3</t>
  </si>
  <si>
    <t>Систематски преглед, вакцинации и советувалиште</t>
  </si>
  <si>
    <t>ПРЕ4</t>
  </si>
  <si>
    <t>Превентивна стоматологија</t>
  </si>
  <si>
    <t>ПРЕ5</t>
  </si>
  <si>
    <t>Итна стоматологија</t>
  </si>
  <si>
    <t>ПРЕ6</t>
  </si>
  <si>
    <t>Патронажа по сестра</t>
  </si>
  <si>
    <t>ПРЕ7</t>
  </si>
  <si>
    <t>Р.бр.</t>
  </si>
  <si>
    <t>Шифра</t>
  </si>
  <si>
    <t>Вкупен износ</t>
  </si>
  <si>
    <t>Вкупно:</t>
  </si>
  <si>
    <t>ЈЗУ Здравствени домови</t>
  </si>
  <si>
    <t>Опис на примарен пакет</t>
  </si>
  <si>
    <t>референтна цена</t>
  </si>
  <si>
    <t xml:space="preserve">Итна помош </t>
  </si>
  <si>
    <t>Преглед и стручно мислење за здравствена состојба на осигуреникот од страна на лекарска комисија</t>
  </si>
  <si>
    <t>ПРЕ8</t>
  </si>
  <si>
    <t>Рурален тим</t>
  </si>
  <si>
    <t>референтна 
цена</t>
  </si>
  <si>
    <t>ПРЕ9</t>
  </si>
  <si>
    <t>Здравствена заштита во КПУ</t>
  </si>
  <si>
    <t>ФПР1</t>
  </si>
  <si>
    <t>Функционална проценка на деца и младинци (преглед и стручно мислење)</t>
  </si>
  <si>
    <t>важи само за ЈЗУ Здравствен дом Скопје</t>
  </si>
  <si>
    <t>година.</t>
  </si>
  <si>
    <t>на пакети за превентивна здравствена заштита, итна помош и домашно лекување</t>
  </si>
  <si>
    <t>Во</t>
  </si>
  <si>
    <t xml:space="preserve">ПЛ 1 -  П </t>
  </si>
  <si>
    <t>П Л А Н</t>
  </si>
  <si>
    <t xml:space="preserve">Д и р е к т о р </t>
  </si>
  <si>
    <t>Составил:</t>
  </si>
  <si>
    <t>РЕФЕРЕНТНИ ЦЕНИ НА ПАКЕТИ НА УСЛУГИ ВО ПРЕВЕНТИВНА
ЗДРАВСТВЕНА ЗАШТИТА И ИТНА МЕДИЦИНСКА ПОМОШ СО ДОМАШНО ЛЕКУВАЊЕ</t>
  </si>
  <si>
    <t>Вид на здравствена услуга</t>
  </si>
  <si>
    <t>СЛУЖБЕН ВЕСНИК</t>
  </si>
  <si>
    <t>забелешка</t>
  </si>
  <si>
    <t>бр.151 од 31.10.2011</t>
  </si>
  <si>
    <t>бр.171 од 30.12.2010</t>
  </si>
  <si>
    <t>бр.138 од 17.09.2014</t>
  </si>
  <si>
    <t>во примена од 26.09.2014</t>
  </si>
  <si>
    <t>бр.130 од 27.06.2019</t>
  </si>
  <si>
    <t>бр.64 од 23.03.2023</t>
  </si>
  <si>
    <t>I полугодие</t>
  </si>
  <si>
    <t>II полугодие</t>
  </si>
  <si>
    <t>2026 година</t>
  </si>
  <si>
    <t>2024 година</t>
  </si>
  <si>
    <t>2025 година</t>
  </si>
  <si>
    <t>реализиран вкупен износ</t>
  </si>
  <si>
    <t>годишно</t>
  </si>
  <si>
    <t>проекција вкупен износ</t>
  </si>
  <si>
    <t>вкупен износ</t>
  </si>
  <si>
    <t>8 (6+7)</t>
  </si>
  <si>
    <t>Број на тимови месечно Х 6</t>
  </si>
  <si>
    <t>Здравствена установа:</t>
  </si>
  <si>
    <t>Пакети во примарна здравствена заштита од областа на општа медицина за осигурени лица од држави со кои Република С. Македонија има склучено (преземено) договор за социјално осигурување</t>
  </si>
  <si>
    <t>ОПЗЗ01</t>
  </si>
  <si>
    <t>Основен пакет</t>
  </si>
  <si>
    <t>бр. 56 од 17.03.2026</t>
  </si>
  <si>
    <t>во примена од 25.03.2026</t>
  </si>
  <si>
    <t>ОПЗЗ02</t>
  </si>
  <si>
    <t xml:space="preserve">Проширен лекарски преглед со апликација на терапија </t>
  </si>
  <si>
    <t>ОПЗЗ03</t>
  </si>
  <si>
    <t>Проширен лекарски преглед со апликација на терапија и ЕКГ</t>
  </si>
  <si>
    <t>ОПЗЗ04</t>
  </si>
  <si>
    <t>Основен пакет со згрижување на мала рана со три до пет преврски</t>
  </si>
  <si>
    <t>ОПЗЗ05</t>
  </si>
  <si>
    <t>Пакет од три до пет преврски</t>
  </si>
  <si>
    <t>Пакети во примарна здравствена заштита од областа на гинекологија за осигурени лица од држави со кои Република С. Македонија има склучено (преземено) договор за социјално осигурување</t>
  </si>
  <si>
    <t>ГПЗЗ01</t>
  </si>
  <si>
    <t>Итен гинеколошки/ акушерски преглед без ЕХО</t>
  </si>
  <si>
    <t>ГПЗЗ02</t>
  </si>
  <si>
    <t>Итен акушерски / гинеколошки преглед со ЕХО</t>
  </si>
  <si>
    <t>Пакети во примарна здравствена заштита од областа на стоматологија за осигурени лица од држави со кои Република С. Македонија има склучено (преземено) договор за социјално осигурување</t>
  </si>
  <si>
    <t>СПЗЗ01</t>
  </si>
  <si>
    <t>Ендодонтски третман за едно/повеќекорен заб во ПЗЗ</t>
  </si>
  <si>
    <t>СПЗЗ02</t>
  </si>
  <si>
    <t>Конзервативен третман при фрактура на заб</t>
  </si>
  <si>
    <t>СПЗЗ03</t>
  </si>
  <si>
    <t xml:space="preserve">Киретажа на пародонтален џеб  </t>
  </si>
  <si>
    <t>СПЗЗ04</t>
  </si>
  <si>
    <t>Инцизија на пародонтален апсцес</t>
  </si>
  <si>
    <t>СПЗЗ05</t>
  </si>
  <si>
    <t>Вадење заб</t>
  </si>
  <si>
    <t>СПЗЗ06</t>
  </si>
  <si>
    <t>Повреда на меки ткива/крварење/алвеолит</t>
  </si>
  <si>
    <t xml:space="preserve">Број на случаи / пациенти </t>
  </si>
  <si>
    <t>Вкупно 
(I и II полугодие)</t>
  </si>
  <si>
    <t>13 (9+10+11+12)</t>
  </si>
  <si>
    <t>14 (4*13)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</si>
</sst>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9" x14ac:knownFonts="1">
    <font>
      <sz val="10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i/>
      <sz val="9"/>
      <name val="Calibri"/>
      <family val="2"/>
      <scheme val="minor"/>
    </font>
    <font>
      <i/>
      <sz val="10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indexed="64"/>
      </patternFill>
    </fill>
  </fills>
  <borders count="5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9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/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8">
    <xf numFmtId="0" fontId="0" fillId="0" borderId="0" xfId="0"/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left" wrapText="1"/>
    </xf>
    <xf numFmtId="3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/>
    <xf numFmtId="0" fontId="7" fillId="0" borderId="0" xfId="0" applyFont="1"/>
    <xf numFmtId="0" fontId="8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3" fontId="9" fillId="0" borderId="3" xfId="0" applyNumberFormat="1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/>
    </xf>
    <xf numFmtId="3" fontId="10" fillId="0" borderId="6" xfId="0" applyNumberFormat="1" applyFont="1" applyBorder="1" applyAlignment="1">
      <alignment horizontal="center" vertical="center"/>
    </xf>
    <xf numFmtId="3" fontId="10" fillId="0" borderId="7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4" borderId="10" xfId="0" applyFont="1" applyFill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11" fillId="0" borderId="0" xfId="0" applyFont="1"/>
    <xf numFmtId="0" fontId="12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3" fontId="11" fillId="0" borderId="11" xfId="1" applyNumberFormat="1" applyFont="1" applyBorder="1" applyAlignment="1">
      <alignment horizontal="left" vertical="center" wrapText="1"/>
    </xf>
    <xf numFmtId="3" fontId="11" fillId="0" borderId="11" xfId="1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left" vertical="center"/>
    </xf>
    <xf numFmtId="3" fontId="11" fillId="0" borderId="12" xfId="1" applyNumberFormat="1" applyFont="1" applyBorder="1" applyAlignment="1">
      <alignment horizontal="left" vertical="center" wrapText="1"/>
    </xf>
    <xf numFmtId="3" fontId="11" fillId="0" borderId="12" xfId="1" applyNumberFormat="1" applyFont="1" applyBorder="1" applyAlignment="1">
      <alignment horizontal="right" vertical="center"/>
    </xf>
    <xf numFmtId="0" fontId="11" fillId="0" borderId="12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3" fontId="11" fillId="0" borderId="13" xfId="1" applyNumberFormat="1" applyFont="1" applyBorder="1" applyAlignment="1">
      <alignment horizontal="left" vertical="center" wrapText="1"/>
    </xf>
    <xf numFmtId="3" fontId="11" fillId="0" borderId="13" xfId="1" applyNumberFormat="1" applyFont="1" applyBorder="1" applyAlignment="1">
      <alignment horizontal="right" vertical="center"/>
    </xf>
    <xf numFmtId="0" fontId="11" fillId="0" borderId="13" xfId="0" applyFont="1" applyBorder="1" applyAlignment="1">
      <alignment horizontal="left" vertical="center"/>
    </xf>
    <xf numFmtId="3" fontId="16" fillId="0" borderId="14" xfId="0" applyNumberFormat="1" applyFont="1" applyBorder="1" applyAlignment="1">
      <alignment vertical="center" wrapText="1"/>
    </xf>
    <xf numFmtId="14" fontId="3" fillId="5" borderId="0" xfId="0" applyNumberFormat="1" applyFont="1" applyFill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3" fontId="11" fillId="5" borderId="15" xfId="1" applyNumberFormat="1" applyFont="1" applyFill="1" applyBorder="1" applyAlignment="1">
      <alignment horizontal="center" vertical="center"/>
    </xf>
    <xf numFmtId="3" fontId="11" fillId="5" borderId="16" xfId="1" applyNumberFormat="1" applyFont="1" applyFill="1" applyBorder="1" applyAlignment="1">
      <alignment horizontal="center" vertical="center"/>
    </xf>
    <xf numFmtId="3" fontId="11" fillId="5" borderId="17" xfId="1" applyNumberFormat="1" applyFont="1" applyFill="1" applyBorder="1" applyAlignment="1">
      <alignment horizontal="center" vertical="center"/>
    </xf>
    <xf numFmtId="3" fontId="10" fillId="0" borderId="18" xfId="0" applyNumberFormat="1" applyFont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17" fillId="6" borderId="19" xfId="0" applyFont="1" applyFill="1" applyBorder="1" applyAlignment="1">
      <alignment horizontal="center" vertical="center"/>
    </xf>
    <xf numFmtId="0" fontId="17" fillId="6" borderId="20" xfId="0" applyFont="1" applyFill="1" applyBorder="1" applyAlignment="1">
      <alignment horizontal="center" vertical="center"/>
    </xf>
    <xf numFmtId="3" fontId="17" fillId="6" borderId="21" xfId="0" applyNumberFormat="1" applyFont="1" applyFill="1" applyBorder="1" applyAlignment="1">
      <alignment horizontal="center" vertical="center" wrapText="1"/>
    </xf>
    <xf numFmtId="3" fontId="17" fillId="6" borderId="22" xfId="0" applyNumberFormat="1" applyFont="1" applyFill="1" applyBorder="1" applyAlignment="1">
      <alignment horizontal="center" vertical="center" wrapText="1"/>
    </xf>
    <xf numFmtId="3" fontId="17" fillId="6" borderId="2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7" fillId="6" borderId="24" xfId="0" applyFont="1" applyFill="1" applyBorder="1" applyAlignment="1">
      <alignment horizontal="center" vertical="center"/>
    </xf>
    <xf numFmtId="3" fontId="17" fillId="6" borderId="25" xfId="0" applyNumberFormat="1" applyFont="1" applyFill="1" applyBorder="1" applyAlignment="1">
      <alignment horizontal="center" vertical="center" wrapText="1"/>
    </xf>
    <xf numFmtId="164" fontId="3" fillId="8" borderId="2" xfId="0" applyNumberFormat="1" applyFont="1" applyFill="1" applyBorder="1" applyAlignment="1">
      <alignment vertical="center"/>
    </xf>
    <xf numFmtId="164" fontId="4" fillId="5" borderId="35" xfId="0" applyNumberFormat="1" applyFont="1" applyFill="1" applyBorder="1" applyAlignment="1" applyProtection="1">
      <alignment horizontal="right" vertical="center"/>
      <protection locked="0"/>
    </xf>
    <xf numFmtId="164" fontId="4" fillId="5" borderId="36" xfId="0" applyNumberFormat="1" applyFont="1" applyFill="1" applyBorder="1" applyAlignment="1" applyProtection="1">
      <alignment horizontal="right" vertical="center"/>
      <protection locked="0"/>
    </xf>
    <xf numFmtId="164" fontId="4" fillId="5" borderId="37" xfId="0" applyNumberFormat="1" applyFont="1" applyFill="1" applyBorder="1" applyAlignment="1" applyProtection="1">
      <alignment horizontal="right" vertical="center"/>
      <protection locked="0"/>
    </xf>
    <xf numFmtId="164" fontId="4" fillId="0" borderId="38" xfId="0" applyNumberFormat="1" applyFont="1" applyBorder="1" applyAlignment="1">
      <alignment horizontal="right" vertical="center"/>
    </xf>
    <xf numFmtId="164" fontId="4" fillId="5" borderId="40" xfId="0" applyNumberFormat="1" applyFont="1" applyFill="1" applyBorder="1" applyAlignment="1" applyProtection="1">
      <alignment horizontal="right" vertical="center"/>
      <protection locked="0"/>
    </xf>
    <xf numFmtId="164" fontId="4" fillId="5" borderId="41" xfId="0" applyNumberFormat="1" applyFont="1" applyFill="1" applyBorder="1" applyAlignment="1" applyProtection="1">
      <alignment horizontal="right" vertical="center"/>
      <protection locked="0"/>
    </xf>
    <xf numFmtId="164" fontId="4" fillId="0" borderId="42" xfId="0" applyNumberFormat="1" applyFont="1" applyBorder="1" applyAlignment="1">
      <alignment horizontal="right" vertical="center"/>
    </xf>
    <xf numFmtId="164" fontId="3" fillId="8" borderId="2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2" borderId="18" xfId="0" applyNumberFormat="1" applyFont="1" applyFill="1" applyBorder="1" applyAlignment="1">
      <alignment horizontal="right" vertical="center"/>
    </xf>
    <xf numFmtId="164" fontId="3" fillId="8" borderId="7" xfId="0" applyNumberFormat="1" applyFont="1" applyFill="1" applyBorder="1" applyAlignment="1">
      <alignment horizontal="right" vertical="center"/>
    </xf>
    <xf numFmtId="3" fontId="11" fillId="0" borderId="43" xfId="1" applyNumberFormat="1" applyFont="1" applyBorder="1" applyAlignment="1">
      <alignment horizontal="left" vertical="center" wrapText="1"/>
    </xf>
    <xf numFmtId="3" fontId="11" fillId="0" borderId="43" xfId="1" applyNumberFormat="1" applyFont="1" applyBorder="1" applyAlignment="1">
      <alignment vertical="center" wrapText="1"/>
    </xf>
    <xf numFmtId="3" fontId="11" fillId="0" borderId="44" xfId="1" applyNumberFormat="1" applyFont="1" applyBorder="1" applyAlignment="1">
      <alignment horizontal="left" vertical="center" wrapText="1"/>
    </xf>
    <xf numFmtId="3" fontId="11" fillId="0" borderId="44" xfId="1" applyNumberFormat="1" applyFont="1" applyBorder="1" applyAlignment="1">
      <alignment vertical="center" wrapText="1"/>
    </xf>
    <xf numFmtId="3" fontId="11" fillId="0" borderId="45" xfId="1" applyNumberFormat="1" applyFont="1" applyBorder="1" applyAlignment="1">
      <alignment horizontal="left" vertical="center" wrapText="1"/>
    </xf>
    <xf numFmtId="3" fontId="11" fillId="0" borderId="45" xfId="1" applyNumberFormat="1" applyFont="1" applyBorder="1" applyAlignment="1">
      <alignment vertical="center" wrapText="1"/>
    </xf>
    <xf numFmtId="3" fontId="11" fillId="5" borderId="43" xfId="1" applyNumberFormat="1" applyFont="1" applyFill="1" applyBorder="1" applyAlignment="1">
      <alignment horizontal="center" vertical="center" wrapText="1"/>
    </xf>
    <xf numFmtId="3" fontId="11" fillId="5" borderId="44" xfId="1" applyNumberFormat="1" applyFont="1" applyFill="1" applyBorder="1" applyAlignment="1">
      <alignment horizontal="center" vertical="center" wrapText="1"/>
    </xf>
    <xf numFmtId="3" fontId="11" fillId="5" borderId="45" xfId="1" applyNumberFormat="1" applyFont="1" applyFill="1" applyBorder="1" applyAlignment="1">
      <alignment horizontal="center" vertical="center" wrapText="1"/>
    </xf>
    <xf numFmtId="0" fontId="6" fillId="5" borderId="0" xfId="0" applyFont="1" applyFill="1" applyAlignment="1" applyProtection="1">
      <alignment horizontal="center" vertical="center"/>
      <protection locked="0"/>
    </xf>
    <xf numFmtId="0" fontId="18" fillId="0" borderId="0" xfId="0" applyFont="1" applyAlignment="1">
      <alignment horizontal="center" vertical="center"/>
    </xf>
    <xf numFmtId="3" fontId="11" fillId="0" borderId="43" xfId="1" applyNumberFormat="1" applyFont="1" applyBorder="1" applyAlignment="1">
      <alignment horizontal="right" vertical="center" wrapText="1"/>
    </xf>
    <xf numFmtId="3" fontId="11" fillId="0" borderId="11" xfId="2" applyNumberFormat="1" applyFont="1" applyBorder="1" applyAlignment="1">
      <alignment horizontal="right" vertical="center"/>
    </xf>
    <xf numFmtId="3" fontId="11" fillId="0" borderId="12" xfId="2" applyNumberFormat="1" applyFont="1" applyBorder="1" applyAlignment="1">
      <alignment horizontal="right" vertical="center"/>
    </xf>
    <xf numFmtId="3" fontId="11" fillId="0" borderId="13" xfId="2" applyNumberFormat="1" applyFont="1" applyBorder="1" applyAlignment="1">
      <alignment horizontal="right" vertical="center"/>
    </xf>
    <xf numFmtId="3" fontId="11" fillId="0" borderId="44" xfId="1" applyNumberFormat="1" applyFont="1" applyBorder="1" applyAlignment="1">
      <alignment horizontal="right" vertical="center" wrapText="1"/>
    </xf>
    <xf numFmtId="3" fontId="11" fillId="0" borderId="45" xfId="1" applyNumberFormat="1" applyFont="1" applyBorder="1" applyAlignment="1">
      <alignment horizontal="right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Continuous" vertical="center" wrapText="1"/>
    </xf>
    <xf numFmtId="0" fontId="11" fillId="0" borderId="2" xfId="0" applyFont="1" applyBorder="1"/>
    <xf numFmtId="3" fontId="11" fillId="5" borderId="46" xfId="1" applyNumberFormat="1" applyFont="1" applyFill="1" applyBorder="1" applyAlignment="1" applyProtection="1">
      <alignment horizontal="center" vertical="center"/>
      <protection locked="0"/>
    </xf>
    <xf numFmtId="3" fontId="10" fillId="6" borderId="24" xfId="0" applyNumberFormat="1" applyFont="1" applyFill="1" applyBorder="1" applyAlignment="1">
      <alignment horizontal="center" vertical="center" wrapText="1"/>
    </xf>
    <xf numFmtId="3" fontId="10" fillId="6" borderId="27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3" fontId="3" fillId="5" borderId="0" xfId="0" applyNumberFormat="1" applyFont="1" applyFill="1" applyAlignment="1" applyProtection="1">
      <alignment horizontal="center" vertical="center" wrapText="1"/>
      <protection locked="0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0" fillId="6" borderId="24" xfId="0" applyFont="1" applyFill="1" applyBorder="1" applyAlignment="1">
      <alignment horizontal="center" vertical="center" wrapText="1"/>
    </xf>
    <xf numFmtId="0" fontId="10" fillId="6" borderId="27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 applyProtection="1">
      <alignment horizontal="center" vertical="center" wrapText="1"/>
      <protection locked="0"/>
    </xf>
    <xf numFmtId="0" fontId="3" fillId="7" borderId="0" xfId="0" applyFont="1" applyFill="1" applyAlignment="1" applyProtection="1">
      <alignment horizontal="center" vertical="center" wrapText="1"/>
      <protection locked="0"/>
    </xf>
    <xf numFmtId="3" fontId="17" fillId="6" borderId="31" xfId="0" applyNumberFormat="1" applyFont="1" applyFill="1" applyBorder="1" applyAlignment="1">
      <alignment horizontal="center" vertical="center"/>
    </xf>
    <xf numFmtId="3" fontId="17" fillId="6" borderId="32" xfId="0" applyNumberFormat="1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3" fontId="17" fillId="6" borderId="33" xfId="0" applyNumberFormat="1" applyFont="1" applyFill="1" applyBorder="1" applyAlignment="1">
      <alignment horizontal="center" vertical="center" wrapText="1"/>
    </xf>
    <xf numFmtId="3" fontId="17" fillId="6" borderId="34" xfId="0" applyNumberFormat="1" applyFont="1" applyFill="1" applyBorder="1" applyAlignment="1">
      <alignment horizontal="center" vertical="center" wrapText="1"/>
    </xf>
    <xf numFmtId="0" fontId="10" fillId="6" borderId="26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6" fillId="5" borderId="28" xfId="0" applyFont="1" applyFill="1" applyBorder="1" applyAlignment="1" applyProtection="1">
      <alignment horizontal="center" vertical="center"/>
      <protection locked="0"/>
    </xf>
    <xf numFmtId="0" fontId="6" fillId="5" borderId="29" xfId="0" applyFont="1" applyFill="1" applyBorder="1" applyAlignment="1" applyProtection="1">
      <alignment horizontal="center" vertical="center"/>
      <protection locked="0"/>
    </xf>
    <xf numFmtId="0" fontId="6" fillId="5" borderId="30" xfId="0" applyFont="1" applyFill="1" applyBorder="1" applyAlignment="1" applyProtection="1">
      <alignment horizontal="center" vertical="center"/>
      <protection locked="0"/>
    </xf>
    <xf numFmtId="0" fontId="5" fillId="6" borderId="5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right" vertical="center"/>
    </xf>
    <xf numFmtId="0" fontId="11" fillId="0" borderId="43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 wrapText="1"/>
    </xf>
    <xf numFmtId="3" fontId="10" fillId="0" borderId="26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3" fontId="17" fillId="6" borderId="50" xfId="0" applyNumberFormat="1" applyFont="1" applyFill="1" applyBorder="1" applyAlignment="1">
      <alignment horizontal="center" vertical="center"/>
    </xf>
    <xf numFmtId="3" fontId="17" fillId="6" borderId="47" xfId="0" applyNumberFormat="1" applyFont="1" applyFill="1" applyBorder="1" applyAlignment="1">
      <alignment horizontal="center" vertical="center"/>
    </xf>
    <xf numFmtId="3" fontId="17" fillId="6" borderId="51" xfId="0" applyNumberFormat="1" applyFont="1" applyFill="1" applyBorder="1" applyAlignment="1">
      <alignment horizontal="center" vertical="center" wrapText="1"/>
    </xf>
    <xf numFmtId="164" fontId="4" fillId="5" borderId="33" xfId="0" applyNumberFormat="1" applyFont="1" applyFill="1" applyBorder="1" applyAlignment="1">
      <alignment horizontal="center" vertical="center"/>
    </xf>
    <xf numFmtId="164" fontId="4" fillId="5" borderId="42" xfId="0" applyNumberFormat="1" applyFont="1" applyFill="1" applyBorder="1" applyAlignment="1">
      <alignment horizontal="center" vertical="center"/>
    </xf>
    <xf numFmtId="164" fontId="4" fillId="5" borderId="52" xfId="0" applyNumberFormat="1" applyFont="1" applyFill="1" applyBorder="1" applyAlignment="1">
      <alignment horizontal="center" vertical="center"/>
    </xf>
    <xf numFmtId="164" fontId="3" fillId="0" borderId="39" xfId="0" applyNumberFormat="1" applyFont="1" applyBorder="1" applyAlignment="1">
      <alignment vertical="center"/>
    </xf>
    <xf numFmtId="3" fontId="17" fillId="6" borderId="48" xfId="0" applyNumberFormat="1" applyFont="1" applyFill="1" applyBorder="1" applyAlignment="1">
      <alignment horizontal="center" vertical="center" wrapText="1"/>
    </xf>
    <xf numFmtId="3" fontId="17" fillId="6" borderId="24" xfId="0" applyNumberFormat="1" applyFont="1" applyFill="1" applyBorder="1" applyAlignment="1">
      <alignment horizontal="center" vertical="center" wrapText="1"/>
    </xf>
    <xf numFmtId="164" fontId="4" fillId="5" borderId="53" xfId="0" applyNumberFormat="1" applyFont="1" applyFill="1" applyBorder="1" applyAlignment="1" applyProtection="1">
      <alignment horizontal="center" vertical="center"/>
      <protection locked="0"/>
    </xf>
    <xf numFmtId="164" fontId="4" fillId="5" borderId="40" xfId="0" applyNumberFormat="1" applyFont="1" applyFill="1" applyBorder="1" applyAlignment="1" applyProtection="1">
      <alignment horizontal="center" vertical="center"/>
      <protection locked="0"/>
    </xf>
    <xf numFmtId="164" fontId="4" fillId="5" borderId="54" xfId="0" applyNumberFormat="1" applyFont="1" applyFill="1" applyBorder="1" applyAlignment="1" applyProtection="1">
      <alignment horizontal="center" vertical="center"/>
      <protection locked="0"/>
    </xf>
    <xf numFmtId="164" fontId="3" fillId="2" borderId="6" xfId="0" applyNumberFormat="1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164" fontId="4" fillId="5" borderId="36" xfId="0" applyNumberFormat="1" applyFont="1" applyFill="1" applyBorder="1" applyAlignment="1" applyProtection="1">
      <alignment horizontal="center" vertical="center"/>
      <protection locked="0"/>
    </xf>
    <xf numFmtId="164" fontId="4" fillId="5" borderId="57" xfId="0" applyNumberFormat="1" applyFont="1" applyFill="1" applyBorder="1" applyAlignment="1" applyProtection="1">
      <alignment horizontal="center" vertical="center"/>
      <protection locked="0"/>
    </xf>
    <xf numFmtId="164" fontId="3" fillId="0" borderId="55" xfId="0" applyNumberFormat="1" applyFont="1" applyFill="1" applyBorder="1" applyAlignment="1">
      <alignment horizontal="right" vertical="center"/>
    </xf>
    <xf numFmtId="164" fontId="3" fillId="0" borderId="49" xfId="0" applyNumberFormat="1" applyFont="1" applyFill="1" applyBorder="1" applyAlignment="1">
      <alignment horizontal="right" vertical="center"/>
    </xf>
    <xf numFmtId="164" fontId="3" fillId="0" borderId="56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17" fillId="6" borderId="24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94E7D1CA-C4B4-462F-923F-F28F7EB1B182}"/>
    <cellStyle name="Normal_бодовник-19-08" xfId="2" xr:uid="{768DDD8D-37FE-4BBB-A6EC-CBE91288833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120597</xdr:colOff>
      <xdr:row>37</xdr:row>
      <xdr:rowOff>38736</xdr:rowOff>
    </xdr:from>
    <xdr:to>
      <xdr:col>8</xdr:col>
      <xdr:colOff>158750</xdr:colOff>
      <xdr:row>46</xdr:row>
      <xdr:rowOff>74083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66BD2F23-02AB-CA54-628C-08CAE357D2BB}"/>
            </a:ext>
          </a:extLst>
        </xdr:cNvPr>
        <xdr:cNvSpPr txBox="1">
          <a:spLocks noChangeArrowheads="1"/>
        </xdr:cNvSpPr>
      </xdr:nvSpPr>
      <xdr:spPr bwMode="auto">
        <a:xfrm>
          <a:off x="120597" y="5489153"/>
          <a:ext cx="7647570" cy="14640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mk-MK" sz="800" b="1" i="0" u="none" strike="noStrike" baseline="0">
              <a:solidFill>
                <a:srgbClr val="000000"/>
              </a:solidFill>
              <a:latin typeface="StobiSerif Regular"/>
            </a:rPr>
            <a:t>Забелешка: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 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Соодветно во колоните 9 и 11 треба да се пополни </a:t>
          </a:r>
          <a:r>
            <a:rPr lang="mk-MK" sz="800" b="1" i="0" u="none" strike="noStrike" baseline="0">
              <a:solidFill>
                <a:srgbClr val="000000"/>
              </a:solidFill>
              <a:latin typeface="StobiSerif Regular"/>
            </a:rPr>
            <a:t>постојниот број на тимови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 кои се ангажирани за изведување на здравственат</a:t>
          </a:r>
          <a:r>
            <a:rPr lang="en-US" sz="800" b="0" i="0" u="none" strike="noStrike" baseline="0">
              <a:solidFill>
                <a:srgbClr val="000000"/>
              </a:solidFill>
              <a:latin typeface="StobiSerif Regular"/>
            </a:rPr>
            <a:t>a 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услуга дефинирана со примарниот пакет</a:t>
          </a:r>
        </a:p>
        <a:p>
          <a:pPr algn="l" rtl="0">
            <a:defRPr sz="1000"/>
          </a:pPr>
          <a:r>
            <a:rPr lang="mk-MK" sz="800" b="1" i="0" u="none" strike="noStrike" baseline="0">
              <a:solidFill>
                <a:srgbClr val="000000"/>
              </a:solidFill>
              <a:latin typeface="StobiSerif Regular"/>
            </a:rPr>
            <a:t>Дефиниција на тимови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: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стандарден тим сочинуваат лекар и сестра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стандарден тим за итна помош сочинуваат лекар, сестра и возач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стандарден тим за домашно лекување сочинуваат лекар, сестра и возач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Податоците се пополнуваат само во полињата што се</a:t>
          </a:r>
          <a:r>
            <a:rPr lang="mk-MK" sz="800" b="1" i="0" u="none" strike="noStrike" baseline="0">
              <a:solidFill>
                <a:srgbClr val="000000"/>
              </a:solidFill>
              <a:latin typeface="StobiSerif Regular"/>
            </a:rPr>
            <a:t> означени со жолто.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Вредностите на здравствените услуги </a:t>
          </a:r>
          <a:r>
            <a:rPr lang="mk-MK" sz="800" b="1" i="0" u="none" strike="noStrike" baseline="0">
              <a:solidFill>
                <a:srgbClr val="000000"/>
              </a:solidFill>
              <a:latin typeface="StobiSerif Regular"/>
            </a:rPr>
            <a:t>се задолжително цели броеви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. (без децимали). Не смеат да се внесуваат други знаци затоа што ќе јави грешка.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Ако треба да се </a:t>
          </a:r>
          <a:r>
            <a:rPr lang="mk-MK" sz="800" b="1" i="0" u="none" strike="noStrike" baseline="0">
              <a:solidFill>
                <a:srgbClr val="000000"/>
              </a:solidFill>
              <a:latin typeface="StobiSerif Regular"/>
            </a:rPr>
            <a:t>брише некој внесен податок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 тоа правете го со </a:t>
          </a:r>
          <a:r>
            <a:rPr lang="en-US" sz="800" b="1" i="0" u="none" strike="noStrike" baseline="0">
              <a:solidFill>
                <a:srgbClr val="000000"/>
              </a:solidFill>
              <a:latin typeface="StobiSerif Regular"/>
            </a:rPr>
            <a:t>delete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. Означете ја ќелијата во која треба да се брише податокот и тогаш притиснете </a:t>
          </a:r>
          <a:r>
            <a:rPr lang="en-US" sz="800" b="0" i="0" u="none" strike="noStrike" baseline="0">
              <a:solidFill>
                <a:srgbClr val="000000"/>
              </a:solidFill>
              <a:latin typeface="StobiSerif Regular"/>
            </a:rPr>
            <a:t>delete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.</a:t>
          </a:r>
          <a:endParaRPr lang="en-US" sz="800" b="0" i="0" u="none" strike="noStrike" baseline="0">
            <a:solidFill>
              <a:srgbClr val="000000"/>
            </a:solidFill>
            <a:latin typeface="StobiSerif Regular"/>
          </a:endParaRP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Ако податокот го избришете со </a:t>
          </a:r>
          <a:r>
            <a:rPr lang="en-US" sz="800" b="1" i="0" u="none" strike="noStrike" baseline="0">
              <a:solidFill>
                <a:srgbClr val="000000"/>
              </a:solidFill>
              <a:latin typeface="StobiSerif Regular"/>
            </a:rPr>
            <a:t>Space </a:t>
          </a:r>
          <a:r>
            <a:rPr lang="mk-MK" sz="800" b="1" i="0" u="none" strike="noStrike" baseline="0">
              <a:solidFill>
                <a:srgbClr val="000000"/>
              </a:solidFill>
              <a:latin typeface="StobiSerif Regular"/>
            </a:rPr>
            <a:t>(големата типка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 </a:t>
          </a:r>
          <a:r>
            <a:rPr lang="mk-MK" sz="800" b="1" i="0" u="none" strike="noStrike" baseline="0">
              <a:solidFill>
                <a:srgbClr val="000000"/>
              </a:solidFill>
              <a:latin typeface="StobiSerif Regular"/>
            </a:rPr>
            <a:t>за проред) 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тогаш ке се јави грешка во колоните </a:t>
          </a:r>
          <a:r>
            <a:rPr lang="en-US" sz="800" b="0" i="0" u="none" strike="noStrike" baseline="0">
              <a:solidFill>
                <a:srgbClr val="000000"/>
              </a:solidFill>
              <a:latin typeface="StobiSerif Regular"/>
            </a:rPr>
            <a:t>10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 или </a:t>
          </a:r>
          <a:r>
            <a:rPr lang="en-US" sz="800" b="0" i="0" u="none" strike="noStrike" baseline="0">
              <a:solidFill>
                <a:srgbClr val="000000"/>
              </a:solidFill>
              <a:latin typeface="StobiSerif Regular"/>
            </a:rPr>
            <a:t>12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 или 13.  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Прво се пополнува образецот електронски, истиот се печати и потишан од овластеното лице се доставува до ФЗОМ заедно со понудата.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39</xdr:row>
      <xdr:rowOff>9524</xdr:rowOff>
    </xdr:from>
    <xdr:to>
      <xdr:col>4</xdr:col>
      <xdr:colOff>2295530</xdr:colOff>
      <xdr:row>43</xdr:row>
      <xdr:rowOff>9525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D118B91-ADB8-6D41-6626-CF6A71610BF7}"/>
            </a:ext>
          </a:extLst>
        </xdr:cNvPr>
        <xdr:cNvSpPr txBox="1">
          <a:spLocks noChangeArrowheads="1"/>
        </xdr:cNvSpPr>
      </xdr:nvSpPr>
      <xdr:spPr bwMode="auto">
        <a:xfrm>
          <a:off x="95250" y="7715249"/>
          <a:ext cx="11325230" cy="6477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800"/>
            </a:lnSpc>
            <a:defRPr sz="1000"/>
          </a:pPr>
          <a:r>
            <a:rPr lang="mk-MK" sz="900" b="1" i="0" u="none" strike="noStrike" baseline="0">
              <a:solidFill>
                <a:srgbClr val="000000"/>
              </a:solidFill>
              <a:latin typeface="StobiSerif Regular"/>
            </a:rPr>
            <a:t>Напомена :</a:t>
          </a:r>
          <a:endParaRPr lang="mk-MK" sz="900" b="0" i="0" u="none" strike="noStrike" baseline="0">
            <a:solidFill>
              <a:srgbClr val="000000"/>
            </a:solidFill>
            <a:latin typeface="StobiSerif Regular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rgbClr val="000000"/>
              </a:solidFill>
              <a:latin typeface="StobiSerif Regular"/>
            </a:rPr>
            <a:t>Шифрите на пакетиет да  ги </a:t>
          </a:r>
          <a:r>
            <a:rPr lang="mk-MK" sz="900" b="1" i="0" u="none" strike="noStrike" baseline="0">
              <a:solidFill>
                <a:srgbClr val="000000"/>
              </a:solidFill>
              <a:latin typeface="StobiSerif Regular"/>
            </a:rPr>
            <a:t>презмете од </a:t>
          </a:r>
          <a:r>
            <a:rPr lang="en-US" sz="900" b="1" i="0" u="none" strike="noStrike" baseline="0">
              <a:solidFill>
                <a:srgbClr val="000000"/>
              </a:solidFill>
              <a:latin typeface="StobiSerif Regular"/>
            </a:rPr>
            <a:t>sheet- </a:t>
          </a:r>
          <a:r>
            <a:rPr lang="mk-MK" sz="900" b="1" i="0" u="none" strike="noStrike" baseline="0">
              <a:solidFill>
                <a:srgbClr val="000000"/>
              </a:solidFill>
              <a:latin typeface="StobiSerif Regular"/>
            </a:rPr>
            <a:t>от Прим_пакети</a:t>
          </a:r>
          <a:r>
            <a:rPr lang="mk-MK" sz="900" b="0" i="0" u="none" strike="noStrike" baseline="0">
              <a:solidFill>
                <a:srgbClr val="000000"/>
              </a:solidFill>
              <a:latin typeface="StobiSerif Regular"/>
            </a:rPr>
            <a:t> а  програмот сам ќе го превземеописот на пакетот и неговата референтна цена  од </a:t>
          </a:r>
          <a:r>
            <a:rPr lang="en-US" sz="900" b="0" i="0" u="none" strike="noStrike" baseline="0">
              <a:solidFill>
                <a:srgbClr val="000000"/>
              </a:solidFill>
              <a:latin typeface="StobiSerif Regular"/>
            </a:rPr>
            <a:t>sheet-</a:t>
          </a:r>
          <a:r>
            <a:rPr lang="mk-MK" sz="900" b="0" i="0" u="none" strike="noStrike" baseline="0">
              <a:solidFill>
                <a:srgbClr val="000000"/>
              </a:solidFill>
              <a:latin typeface="StobiSerif Regular"/>
            </a:rPr>
            <a:t>от.  Ова правете го со функциите </a:t>
          </a:r>
          <a:r>
            <a:rPr lang="en-US" sz="900" b="0" i="0" u="none" strike="noStrike" baseline="0">
              <a:solidFill>
                <a:srgbClr val="000000"/>
              </a:solidFill>
              <a:latin typeface="StobiSerif Regular"/>
            </a:rPr>
            <a:t>Copy  </a:t>
          </a:r>
          <a:r>
            <a:rPr lang="mk-MK" sz="900" b="0" i="0" u="none" strike="noStrike" baseline="0">
              <a:solidFill>
                <a:srgbClr val="000000"/>
              </a:solidFill>
              <a:latin typeface="StobiSerif Regular"/>
            </a:rPr>
            <a:t>од </a:t>
          </a:r>
          <a:r>
            <a:rPr lang="sq-AL" sz="900" b="0" i="0" u="none" strike="noStrike" baseline="0">
              <a:solidFill>
                <a:srgbClr val="000000"/>
              </a:solidFill>
              <a:latin typeface="StobiSerif Regular"/>
            </a:rPr>
            <a:t>s</a:t>
          </a:r>
          <a:r>
            <a:rPr lang="en-US" sz="900" b="0" i="0" u="none" strike="noStrike" baseline="0">
              <a:solidFill>
                <a:srgbClr val="000000"/>
              </a:solidFill>
              <a:latin typeface="StobiSerif Regular"/>
            </a:rPr>
            <a:t>heet- </a:t>
          </a:r>
          <a:r>
            <a:rPr lang="mk-MK" sz="900" b="0" i="0" u="none" strike="noStrike" baseline="0">
              <a:solidFill>
                <a:srgbClr val="000000"/>
              </a:solidFill>
              <a:latin typeface="StobiSerif Regular"/>
            </a:rPr>
            <a:t>от Прим_пакети  и   </a:t>
          </a:r>
          <a:r>
            <a:rPr lang="en-US" sz="900" b="0" i="0" u="none" strike="noStrike" baseline="0">
              <a:solidFill>
                <a:srgbClr val="000000"/>
              </a:solidFill>
              <a:latin typeface="StobiSerif Regular"/>
            </a:rPr>
            <a:t>Paste </a:t>
          </a:r>
          <a:r>
            <a:rPr lang="mk-MK" sz="900" b="0" i="0" u="none" strike="noStrike" baseline="0">
              <a:solidFill>
                <a:srgbClr val="000000"/>
              </a:solidFill>
              <a:latin typeface="StobiSerif Regular"/>
            </a:rPr>
            <a:t>во соодветната колона 2  од  </a:t>
          </a:r>
          <a:r>
            <a:rPr lang="en-US" sz="900" b="0" i="0" u="none" strike="noStrike" baseline="0">
              <a:solidFill>
                <a:srgbClr val="000000"/>
              </a:solidFill>
              <a:latin typeface="StobiSerif Regular"/>
            </a:rPr>
            <a:t>Sheet-</a:t>
          </a:r>
          <a:r>
            <a:rPr lang="mk-MK" sz="900" b="0" i="0" u="none" strike="noStrike" baseline="0">
              <a:solidFill>
                <a:srgbClr val="000000"/>
              </a:solidFill>
              <a:latin typeface="StobiSerif Regular"/>
            </a:rPr>
            <a:t>от -  образецот ПЛ1-П.</a:t>
          </a:r>
        </a:p>
        <a:p>
          <a:pPr algn="l" rtl="0">
            <a:lnSpc>
              <a:spcPts val="900"/>
            </a:lnSpc>
            <a:defRPr sz="1000"/>
          </a:pPr>
          <a:endParaRPr lang="mk-MK" sz="900" b="0" i="0" u="none" strike="noStrike" baseline="0">
            <a:solidFill>
              <a:srgbClr val="000000"/>
            </a:solidFill>
            <a:latin typeface="StobiSerif Regular"/>
          </a:endParaRPr>
        </a:p>
        <a:p>
          <a:pPr algn="l" rtl="0">
            <a:lnSpc>
              <a:spcPts val="800"/>
            </a:lnSpc>
            <a:defRPr sz="1000"/>
          </a:pPr>
          <a:endParaRPr lang="mk-MK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mk-MK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85726</xdr:colOff>
      <xdr:row>32</xdr:row>
      <xdr:rowOff>57150</xdr:rowOff>
    </xdr:from>
    <xdr:to>
      <xdr:col>4</xdr:col>
      <xdr:colOff>2295526</xdr:colOff>
      <xdr:row>37</xdr:row>
      <xdr:rowOff>133350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B45F6386-739E-B8A9-865B-8ED654177A7C}"/>
            </a:ext>
          </a:extLst>
        </xdr:cNvPr>
        <xdr:cNvSpPr txBox="1">
          <a:spLocks noChangeArrowheads="1"/>
        </xdr:cNvSpPr>
      </xdr:nvSpPr>
      <xdr:spPr bwMode="auto">
        <a:xfrm>
          <a:off x="85726" y="6629400"/>
          <a:ext cx="11334750" cy="885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Вредностите на здравствените услуги во кварталите се </a:t>
          </a:r>
          <a:r>
            <a:rPr lang="mk-MK" sz="800" b="1" i="0" u="none" strike="noStrike" baseline="0">
              <a:solidFill>
                <a:srgbClr val="000000"/>
              </a:solidFill>
              <a:latin typeface="StobiSerif Regular"/>
            </a:rPr>
            <a:t>задолжително цели броеви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.( без децимали ). Не смее да се внесуваат други знаци затоа што ќе јави грешка.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Ако треба да се</a:t>
          </a:r>
          <a:r>
            <a:rPr lang="mk-MK" sz="800" b="1" i="0" u="none" strike="noStrike" baseline="0">
              <a:solidFill>
                <a:srgbClr val="000000"/>
              </a:solidFill>
              <a:latin typeface="StobiSerif Regular"/>
            </a:rPr>
            <a:t> брише 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некој внесен податок тоа правете го со  </a:t>
          </a:r>
          <a:r>
            <a:rPr lang="en-US" sz="800" b="1" i="0" u="none" strike="noStrike" baseline="0">
              <a:solidFill>
                <a:srgbClr val="000000"/>
              </a:solidFill>
              <a:latin typeface="StobiSerif Regular"/>
            </a:rPr>
            <a:t>delete</a:t>
          </a:r>
          <a:r>
            <a:rPr lang="en-US" sz="800" b="0" i="0" u="none" strike="noStrike" baseline="0">
              <a:solidFill>
                <a:srgbClr val="000000"/>
              </a:solidFill>
              <a:latin typeface="StobiSerif Regular"/>
            </a:rPr>
            <a:t> 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Означете ја келијата во која треба да се брише податокот и  тогаш притиснете </a:t>
          </a:r>
          <a:r>
            <a:rPr lang="en-US" sz="800" b="0" i="0" u="none" strike="noStrike" baseline="0">
              <a:solidFill>
                <a:srgbClr val="000000"/>
              </a:solidFill>
              <a:latin typeface="StobiSerif Regular"/>
            </a:rPr>
            <a:t>delete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Ако податокот го избришете со </a:t>
          </a:r>
          <a:r>
            <a:rPr lang="en-US" sz="800" b="0" i="0" u="none" strike="noStrike" baseline="0">
              <a:solidFill>
                <a:srgbClr val="000000"/>
              </a:solidFill>
              <a:latin typeface="StobiSerif Regular"/>
            </a:rPr>
            <a:t>Space - </a:t>
          </a: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големата типка за проред тогаш ке се јави грешка во колоните 9 и  10.  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Податоците се пополнуваат само во полињата што се</a:t>
          </a:r>
          <a:r>
            <a:rPr lang="mk-MK" sz="800" b="1" i="0" u="none" strike="noStrike" baseline="0">
              <a:solidFill>
                <a:srgbClr val="000000"/>
              </a:solidFill>
              <a:latin typeface="StobiSerif Regular"/>
            </a:rPr>
            <a:t> означени со жолто.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Доколку се исполни образецот услугите што треба да се  дополнат, впишете ги  во нов образец на истиот начин како и предходниот.</a:t>
          </a:r>
        </a:p>
        <a:p>
          <a:pPr algn="l" rtl="0"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StobiSerif Regular"/>
            </a:rPr>
            <a:t>Прво се пополнува образецот електронски , се истиот се печати и  потишан од овластеното  лице се доставува до ФЗОМ заедно со понудата. Сите обрасци треба да бидат потпишани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B0B43-342C-4B61-BF19-CCDE8DD0D4E1}">
  <sheetPr codeName="Sheet1">
    <tabColor rgb="FFFF0000"/>
    <pageSetUpPr fitToPage="1"/>
  </sheetPr>
  <dimension ref="A1:R42"/>
  <sheetViews>
    <sheetView showGridLines="0" tabSelected="1" zoomScale="90" zoomScaleNormal="90" workbookViewId="0">
      <selection activeCell="L1" sqref="L1:N1"/>
    </sheetView>
  </sheetViews>
  <sheetFormatPr defaultColWidth="8.85546875" defaultRowHeight="12.75" x14ac:dyDescent="0.2"/>
  <cols>
    <col min="1" max="1" width="5.28515625" style="10" customWidth="1"/>
    <col min="2" max="2" width="10" style="5" customWidth="1"/>
    <col min="3" max="3" width="45.85546875" style="4" customWidth="1"/>
    <col min="4" max="4" width="11.85546875" style="3" customWidth="1"/>
    <col min="5" max="7" width="10.7109375" style="3" customWidth="1"/>
    <col min="8" max="8" width="11.7109375" style="3" customWidth="1"/>
    <col min="9" max="12" width="10.7109375" style="3" customWidth="1"/>
    <col min="13" max="13" width="12.7109375" style="3" customWidth="1"/>
    <col min="14" max="14" width="15.7109375" style="4" customWidth="1"/>
    <col min="15" max="15" width="1.5703125" style="4" customWidth="1"/>
    <col min="16" max="17" width="12.42578125" style="4" customWidth="1"/>
    <col min="18" max="16384" width="8.85546875" style="4"/>
  </cols>
  <sheetData>
    <row r="1" spans="1:18" ht="26.25" customHeight="1" x14ac:dyDescent="0.2">
      <c r="B1" s="103" t="s">
        <v>18</v>
      </c>
      <c r="C1" s="104"/>
      <c r="D1" s="62"/>
      <c r="E1" s="62"/>
      <c r="F1" s="1"/>
      <c r="G1" s="2"/>
      <c r="L1" s="135" t="s">
        <v>34</v>
      </c>
      <c r="M1" s="135"/>
      <c r="N1" s="124"/>
    </row>
    <row r="2" spans="1:18" ht="12" customHeight="1" x14ac:dyDescent="0.2"/>
    <row r="3" spans="1:18" ht="27" customHeight="1" x14ac:dyDescent="0.2">
      <c r="A3" s="126" t="s">
        <v>59</v>
      </c>
      <c r="B3" s="126"/>
      <c r="C3" s="126"/>
      <c r="D3" s="118"/>
      <c r="E3" s="119"/>
      <c r="F3" s="119"/>
      <c r="G3" s="119"/>
      <c r="H3" s="119"/>
      <c r="I3" s="119"/>
      <c r="J3" s="119"/>
      <c r="K3" s="120"/>
      <c r="L3" s="12"/>
      <c r="M3" s="12"/>
      <c r="P3" s="7"/>
      <c r="Q3" s="7"/>
    </row>
    <row r="4" spans="1:18" x14ac:dyDescent="0.2">
      <c r="A4" s="4"/>
      <c r="D4" s="8"/>
      <c r="E4" s="8"/>
      <c r="F4" s="8"/>
      <c r="G4" s="8"/>
      <c r="H4" s="8"/>
      <c r="I4" s="8"/>
      <c r="J4" s="8"/>
      <c r="K4" s="8"/>
      <c r="Q4" s="7"/>
      <c r="R4" s="7"/>
    </row>
    <row r="5" spans="1:18" ht="15.75" x14ac:dyDescent="0.25">
      <c r="B5" s="14"/>
      <c r="C5" s="101" t="s">
        <v>35</v>
      </c>
      <c r="D5" s="101"/>
      <c r="E5" s="101"/>
      <c r="F5" s="101"/>
      <c r="G5" s="101"/>
      <c r="H5" s="101"/>
      <c r="I5" s="101"/>
      <c r="J5" s="101"/>
      <c r="K5" s="101"/>
      <c r="L5" s="87"/>
      <c r="M5" s="87"/>
      <c r="Q5" s="7"/>
      <c r="R5" s="7"/>
    </row>
    <row r="6" spans="1:18" s="15" customFormat="1" ht="18.75" customHeight="1" x14ac:dyDescent="0.25">
      <c r="B6" s="100" t="s">
        <v>32</v>
      </c>
      <c r="C6" s="100"/>
      <c r="D6" s="100"/>
      <c r="E6" s="100"/>
      <c r="F6" s="100"/>
      <c r="G6" s="100"/>
      <c r="H6" s="100"/>
      <c r="I6" s="86"/>
      <c r="J6" s="86"/>
      <c r="K6" s="14" t="s">
        <v>31</v>
      </c>
      <c r="L6" s="14"/>
      <c r="M6" s="14"/>
    </row>
    <row r="7" spans="1:18" ht="13.5" thickBot="1" x14ac:dyDescent="0.25">
      <c r="A7" s="125"/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51"/>
      <c r="M7" s="51"/>
    </row>
    <row r="8" spans="1:18" ht="15" customHeight="1" thickBot="1" x14ac:dyDescent="0.25">
      <c r="A8" s="51"/>
      <c r="B8" s="51"/>
      <c r="C8" s="51"/>
      <c r="D8" s="51"/>
      <c r="E8" s="56" t="s">
        <v>51</v>
      </c>
      <c r="F8" s="111" t="s">
        <v>52</v>
      </c>
      <c r="G8" s="112"/>
      <c r="H8" s="113"/>
      <c r="I8" s="121" t="s">
        <v>50</v>
      </c>
      <c r="J8" s="122"/>
      <c r="K8" s="122"/>
      <c r="L8" s="122"/>
      <c r="M8" s="122"/>
      <c r="N8" s="123"/>
    </row>
    <row r="9" spans="1:18" s="6" customFormat="1" ht="15" customHeight="1" thickBot="1" x14ac:dyDescent="0.25">
      <c r="A9" s="105" t="s">
        <v>14</v>
      </c>
      <c r="B9" s="116" t="s">
        <v>15</v>
      </c>
      <c r="C9" s="105" t="s">
        <v>19</v>
      </c>
      <c r="D9" s="98" t="s">
        <v>25</v>
      </c>
      <c r="E9" s="63" t="s">
        <v>54</v>
      </c>
      <c r="F9" s="57" t="s">
        <v>48</v>
      </c>
      <c r="G9" s="58" t="s">
        <v>49</v>
      </c>
      <c r="H9" s="114" t="s">
        <v>56</v>
      </c>
      <c r="I9" s="109" t="s">
        <v>48</v>
      </c>
      <c r="J9" s="110"/>
      <c r="K9" s="136" t="s">
        <v>49</v>
      </c>
      <c r="L9" s="137"/>
      <c r="M9" s="144" t="s">
        <v>92</v>
      </c>
      <c r="N9" s="156" t="s">
        <v>16</v>
      </c>
    </row>
    <row r="10" spans="1:18" s="6" customFormat="1" ht="19.5" thickTop="1" thickBot="1" x14ac:dyDescent="0.25">
      <c r="A10" s="106"/>
      <c r="B10" s="117"/>
      <c r="C10" s="106"/>
      <c r="D10" s="99"/>
      <c r="E10" s="59" t="s">
        <v>53</v>
      </c>
      <c r="F10" s="60" t="s">
        <v>53</v>
      </c>
      <c r="G10" s="61" t="s">
        <v>55</v>
      </c>
      <c r="H10" s="115"/>
      <c r="I10" s="64" t="s">
        <v>58</v>
      </c>
      <c r="J10" s="138" t="s">
        <v>91</v>
      </c>
      <c r="K10" s="64" t="s">
        <v>58</v>
      </c>
      <c r="L10" s="138" t="s">
        <v>91</v>
      </c>
      <c r="M10" s="143"/>
      <c r="N10" s="157"/>
    </row>
    <row r="11" spans="1:18" s="29" customFormat="1" ht="15" customHeight="1" thickBot="1" x14ac:dyDescent="0.25">
      <c r="A11" s="22">
        <v>1</v>
      </c>
      <c r="B11" s="23">
        <v>2</v>
      </c>
      <c r="C11" s="24">
        <v>3</v>
      </c>
      <c r="D11" s="25">
        <v>4</v>
      </c>
      <c r="E11" s="26">
        <v>5</v>
      </c>
      <c r="F11" s="26">
        <v>6</v>
      </c>
      <c r="G11" s="55">
        <v>7</v>
      </c>
      <c r="H11" s="27" t="s">
        <v>57</v>
      </c>
      <c r="I11" s="26">
        <v>9</v>
      </c>
      <c r="J11" s="27">
        <v>10</v>
      </c>
      <c r="K11" s="26">
        <v>11</v>
      </c>
      <c r="L11" s="27">
        <v>12</v>
      </c>
      <c r="M11" s="134" t="s">
        <v>93</v>
      </c>
      <c r="N11" s="28" t="s">
        <v>94</v>
      </c>
    </row>
    <row r="12" spans="1:18" x14ac:dyDescent="0.2">
      <c r="A12" s="30">
        <v>1</v>
      </c>
      <c r="B12" s="52"/>
      <c r="C12" s="49" t="str">
        <f>IF(O12&gt;3,VLOOKUP(B12,prim_paketi!$A$5:$C$31,2,FALSE),"")</f>
        <v/>
      </c>
      <c r="D12" s="18" t="str">
        <f>IF(O12&gt;3,VLOOKUP(B12,prim_paketi!$A$5:$C$31,3,FALSE),"")</f>
        <v/>
      </c>
      <c r="E12" s="66"/>
      <c r="F12" s="67"/>
      <c r="G12" s="68"/>
      <c r="H12" s="69">
        <f>F12+G12</f>
        <v>0</v>
      </c>
      <c r="I12" s="145"/>
      <c r="J12" s="139"/>
      <c r="K12" s="145"/>
      <c r="L12" s="139"/>
      <c r="M12" s="152">
        <f>I12+K12+J12+L12</f>
        <v>0</v>
      </c>
      <c r="N12" s="142">
        <f>IF(O12&gt;=2,D12*M12,0)</f>
        <v>0</v>
      </c>
      <c r="O12" s="4">
        <f>LEN(B12)</f>
        <v>0</v>
      </c>
    </row>
    <row r="13" spans="1:18" x14ac:dyDescent="0.2">
      <c r="A13" s="31">
        <v>2</v>
      </c>
      <c r="B13" s="53"/>
      <c r="C13" s="49" t="str">
        <f>IF(O13&gt;3,VLOOKUP(B13,prim_paketi!$A$5:$C$31,2,FALSE),"")</f>
        <v/>
      </c>
      <c r="D13" s="18" t="str">
        <f>IF(O13&gt;3,VLOOKUP(B13,prim_paketi!$A$5:$C$31,3,FALSE),"")</f>
        <v/>
      </c>
      <c r="E13" s="66"/>
      <c r="F13" s="70"/>
      <c r="G13" s="71"/>
      <c r="H13" s="72">
        <f>F13+G13</f>
        <v>0</v>
      </c>
      <c r="I13" s="146"/>
      <c r="J13" s="140"/>
      <c r="K13" s="150"/>
      <c r="L13" s="140"/>
      <c r="M13" s="153">
        <f>I13+K13+J13+L13</f>
        <v>0</v>
      </c>
      <c r="N13" s="142">
        <f>IF(O13&gt;=2,D13*M13,0)</f>
        <v>0</v>
      </c>
      <c r="O13" s="4">
        <f>LEN(B13)</f>
        <v>0</v>
      </c>
    </row>
    <row r="14" spans="1:18" x14ac:dyDescent="0.2">
      <c r="A14" s="31">
        <v>3</v>
      </c>
      <c r="B14" s="53"/>
      <c r="C14" s="49" t="str">
        <f>IF(O14&gt;3,VLOOKUP(B14,prim_paketi!$A$5:$C$31,2,FALSE),"")</f>
        <v/>
      </c>
      <c r="D14" s="18" t="str">
        <f>IF(O14&gt;3,VLOOKUP(B14,prim_paketi!$A$5:$C$31,3,FALSE),"")</f>
        <v/>
      </c>
      <c r="E14" s="66"/>
      <c r="F14" s="70"/>
      <c r="G14" s="71"/>
      <c r="H14" s="72">
        <f t="shared" ref="H14:H31" si="0">F14+G14</f>
        <v>0</v>
      </c>
      <c r="I14" s="146"/>
      <c r="J14" s="140"/>
      <c r="K14" s="150"/>
      <c r="L14" s="140"/>
      <c r="M14" s="153">
        <f>I14+K14+J14+L14</f>
        <v>0</v>
      </c>
      <c r="N14" s="142">
        <f>IF(O14&gt;=2,D14*M14,0)</f>
        <v>0</v>
      </c>
      <c r="O14" s="4">
        <f>LEN(B14)</f>
        <v>0</v>
      </c>
    </row>
    <row r="15" spans="1:18" x14ac:dyDescent="0.2">
      <c r="A15" s="31">
        <v>4</v>
      </c>
      <c r="B15" s="53"/>
      <c r="C15" s="49" t="str">
        <f>IF(O15&gt;3,VLOOKUP(B15,prim_paketi!$A$5:$C$31,2,FALSE),"")</f>
        <v/>
      </c>
      <c r="D15" s="18" t="str">
        <f>IF(O15&gt;3,VLOOKUP(B15,prim_paketi!$A$5:$C$31,3,FALSE),"")</f>
        <v/>
      </c>
      <c r="E15" s="66"/>
      <c r="F15" s="70"/>
      <c r="G15" s="71"/>
      <c r="H15" s="72">
        <f t="shared" si="0"/>
        <v>0</v>
      </c>
      <c r="I15" s="146"/>
      <c r="J15" s="140"/>
      <c r="K15" s="150"/>
      <c r="L15" s="140"/>
      <c r="M15" s="153">
        <f>I15+K15+J15+L15</f>
        <v>0</v>
      </c>
      <c r="N15" s="142">
        <f>IF(O15&gt;=2,D15*M15,0)</f>
        <v>0</v>
      </c>
      <c r="O15" s="4">
        <f>LEN(B15)</f>
        <v>0</v>
      </c>
    </row>
    <row r="16" spans="1:18" x14ac:dyDescent="0.2">
      <c r="A16" s="31">
        <v>5</v>
      </c>
      <c r="B16" s="53"/>
      <c r="C16" s="49" t="str">
        <f>IF(O16&gt;3,VLOOKUP(B16,prim_paketi!$A$5:$C$31,2,FALSE),"")</f>
        <v/>
      </c>
      <c r="D16" s="18" t="str">
        <f>IF(O16&gt;3,VLOOKUP(B16,prim_paketi!$A$5:$C$31,3,FALSE),"")</f>
        <v/>
      </c>
      <c r="E16" s="66"/>
      <c r="F16" s="70"/>
      <c r="G16" s="71"/>
      <c r="H16" s="72">
        <f t="shared" si="0"/>
        <v>0</v>
      </c>
      <c r="I16" s="146"/>
      <c r="J16" s="140"/>
      <c r="K16" s="150"/>
      <c r="L16" s="140"/>
      <c r="M16" s="153">
        <f>I16+K16+J16+L16</f>
        <v>0</v>
      </c>
      <c r="N16" s="142">
        <f>IF(O16&gt;=2,D16*M16,0)</f>
        <v>0</v>
      </c>
      <c r="O16" s="4">
        <f>LEN(B16)</f>
        <v>0</v>
      </c>
    </row>
    <row r="17" spans="1:15" x14ac:dyDescent="0.2">
      <c r="A17" s="31">
        <v>6</v>
      </c>
      <c r="B17" s="53"/>
      <c r="C17" s="49" t="str">
        <f>IF(O17&gt;3,VLOOKUP(B17,prim_paketi!$A$5:$C$31,2,FALSE),"")</f>
        <v/>
      </c>
      <c r="D17" s="18" t="str">
        <f>IF(O17&gt;3,VLOOKUP(B17,prim_paketi!$A$5:$C$31,3,FALSE),"")</f>
        <v/>
      </c>
      <c r="E17" s="66"/>
      <c r="F17" s="70"/>
      <c r="G17" s="71"/>
      <c r="H17" s="72">
        <f t="shared" si="0"/>
        <v>0</v>
      </c>
      <c r="I17" s="146"/>
      <c r="J17" s="140"/>
      <c r="K17" s="150"/>
      <c r="L17" s="140"/>
      <c r="M17" s="153">
        <f>I17+K17+J17+L17</f>
        <v>0</v>
      </c>
      <c r="N17" s="142">
        <f>IF(O17&gt;=2,D17*M17,0)</f>
        <v>0</v>
      </c>
      <c r="O17" s="4">
        <f>LEN(B17)</f>
        <v>0</v>
      </c>
    </row>
    <row r="18" spans="1:15" x14ac:dyDescent="0.2">
      <c r="A18" s="31">
        <v>7</v>
      </c>
      <c r="B18" s="53"/>
      <c r="C18" s="49" t="str">
        <f>IF(O18&gt;3,VLOOKUP(B18,prim_paketi!$A$5:$C$31,2,FALSE),"")</f>
        <v/>
      </c>
      <c r="D18" s="18" t="str">
        <f>IF(O18&gt;3,VLOOKUP(B18,prim_paketi!$A$5:$C$31,3,FALSE),"")</f>
        <v/>
      </c>
      <c r="E18" s="66"/>
      <c r="F18" s="70"/>
      <c r="G18" s="71"/>
      <c r="H18" s="72">
        <f t="shared" si="0"/>
        <v>0</v>
      </c>
      <c r="I18" s="146"/>
      <c r="J18" s="140"/>
      <c r="K18" s="150"/>
      <c r="L18" s="140"/>
      <c r="M18" s="153">
        <f>I18+K18+J18+L18</f>
        <v>0</v>
      </c>
      <c r="N18" s="142">
        <f>IF(O18&gt;=2,D18*M18,0)</f>
        <v>0</v>
      </c>
      <c r="O18" s="4">
        <f>LEN(B18)</f>
        <v>0</v>
      </c>
    </row>
    <row r="19" spans="1:15" x14ac:dyDescent="0.2">
      <c r="A19" s="31">
        <v>8</v>
      </c>
      <c r="B19" s="53"/>
      <c r="C19" s="49" t="str">
        <f>IF(O19&gt;3,VLOOKUP(B19,prim_paketi!$A$5:$C$31,2,FALSE),"")</f>
        <v/>
      </c>
      <c r="D19" s="18" t="str">
        <f>IF(O19&gt;3,VLOOKUP(B19,prim_paketi!$A$5:$C$31,3,FALSE),"")</f>
        <v/>
      </c>
      <c r="E19" s="66"/>
      <c r="F19" s="70"/>
      <c r="G19" s="71"/>
      <c r="H19" s="72">
        <f t="shared" si="0"/>
        <v>0</v>
      </c>
      <c r="I19" s="146"/>
      <c r="J19" s="140"/>
      <c r="K19" s="150"/>
      <c r="L19" s="140"/>
      <c r="M19" s="153">
        <f>I19+K19+J19+L19</f>
        <v>0</v>
      </c>
      <c r="N19" s="142">
        <f>IF(O19&gt;=2,D19*M19,0)</f>
        <v>0</v>
      </c>
      <c r="O19" s="4">
        <f>LEN(B19)</f>
        <v>0</v>
      </c>
    </row>
    <row r="20" spans="1:15" x14ac:dyDescent="0.2">
      <c r="A20" s="31">
        <v>9</v>
      </c>
      <c r="B20" s="53"/>
      <c r="C20" s="49" t="str">
        <f>IF(O20&gt;3,VLOOKUP(B20,prim_paketi!$A$5:$C$31,2,FALSE),"")</f>
        <v/>
      </c>
      <c r="D20" s="18" t="str">
        <f>IF(O20&gt;3,VLOOKUP(B20,prim_paketi!$A$5:$C$31,3,FALSE),"")</f>
        <v/>
      </c>
      <c r="E20" s="66"/>
      <c r="F20" s="70"/>
      <c r="G20" s="71"/>
      <c r="H20" s="72">
        <f t="shared" si="0"/>
        <v>0</v>
      </c>
      <c r="I20" s="146"/>
      <c r="J20" s="140"/>
      <c r="K20" s="150"/>
      <c r="L20" s="140"/>
      <c r="M20" s="153">
        <f>I20+K20+J20+L20</f>
        <v>0</v>
      </c>
      <c r="N20" s="142">
        <f>IF(O20&gt;=2,D20*M20,0)</f>
        <v>0</v>
      </c>
      <c r="O20" s="4">
        <f>LEN(B20)</f>
        <v>0</v>
      </c>
    </row>
    <row r="21" spans="1:15" x14ac:dyDescent="0.2">
      <c r="A21" s="31">
        <v>10</v>
      </c>
      <c r="B21" s="53"/>
      <c r="C21" s="49" t="str">
        <f>IF(O21&gt;3,VLOOKUP(B21,prim_paketi!$A$5:$C$31,2,FALSE),"")</f>
        <v/>
      </c>
      <c r="D21" s="18" t="str">
        <f>IF(O21&gt;3,VLOOKUP(B21,prim_paketi!$A$5:$C$31,3,FALSE),"")</f>
        <v/>
      </c>
      <c r="E21" s="66"/>
      <c r="F21" s="70"/>
      <c r="G21" s="71"/>
      <c r="H21" s="72">
        <f t="shared" si="0"/>
        <v>0</v>
      </c>
      <c r="I21" s="146"/>
      <c r="J21" s="140"/>
      <c r="K21" s="150"/>
      <c r="L21" s="140"/>
      <c r="M21" s="153">
        <f>I21+K21+J21+L21</f>
        <v>0</v>
      </c>
      <c r="N21" s="142">
        <f>IF(O21&gt;=2,D21*M21,0)</f>
        <v>0</v>
      </c>
      <c r="O21" s="4">
        <f>LEN(B21)</f>
        <v>0</v>
      </c>
    </row>
    <row r="22" spans="1:15" x14ac:dyDescent="0.2">
      <c r="A22" s="31">
        <v>11</v>
      </c>
      <c r="B22" s="53"/>
      <c r="C22" s="49" t="str">
        <f>IF(O22&gt;3,VLOOKUP(B22,prim_paketi!$A$5:$C$31,2,FALSE),"")</f>
        <v/>
      </c>
      <c r="D22" s="18" t="str">
        <f>IF(O22&gt;3,VLOOKUP(B22,prim_paketi!$A$5:$C$31,3,FALSE),"")</f>
        <v/>
      </c>
      <c r="E22" s="66"/>
      <c r="F22" s="70"/>
      <c r="G22" s="71"/>
      <c r="H22" s="72">
        <f t="shared" si="0"/>
        <v>0</v>
      </c>
      <c r="I22" s="146"/>
      <c r="J22" s="140"/>
      <c r="K22" s="150"/>
      <c r="L22" s="140"/>
      <c r="M22" s="153">
        <f>I22+K22+J22+L22</f>
        <v>0</v>
      </c>
      <c r="N22" s="142">
        <f>IF(O22&gt;=2,D22*M22,0)</f>
        <v>0</v>
      </c>
      <c r="O22" s="4">
        <f>LEN(B22)</f>
        <v>0</v>
      </c>
    </row>
    <row r="23" spans="1:15" x14ac:dyDescent="0.2">
      <c r="A23" s="31">
        <v>12</v>
      </c>
      <c r="B23" s="53"/>
      <c r="C23" s="49" t="str">
        <f>IF(O23&gt;3,VLOOKUP(B23,prim_paketi!$A$5:$C$31,2,FALSE),"")</f>
        <v/>
      </c>
      <c r="D23" s="18" t="str">
        <f>IF(O23&gt;3,VLOOKUP(B23,prim_paketi!$A$5:$C$31,3,FALSE),"")</f>
        <v/>
      </c>
      <c r="E23" s="66"/>
      <c r="F23" s="70"/>
      <c r="G23" s="71"/>
      <c r="H23" s="72">
        <f t="shared" si="0"/>
        <v>0</v>
      </c>
      <c r="I23" s="146"/>
      <c r="J23" s="140"/>
      <c r="K23" s="150"/>
      <c r="L23" s="140"/>
      <c r="M23" s="153">
        <f>I23+K23+J23+L23</f>
        <v>0</v>
      </c>
      <c r="N23" s="142">
        <f>IF(O23&gt;=2,D23*M23,0)</f>
        <v>0</v>
      </c>
      <c r="O23" s="4">
        <f>LEN(B23)</f>
        <v>0</v>
      </c>
    </row>
    <row r="24" spans="1:15" x14ac:dyDescent="0.2">
      <c r="A24" s="31">
        <v>13</v>
      </c>
      <c r="B24" s="53"/>
      <c r="C24" s="49" t="str">
        <f>IF(O24&gt;3,VLOOKUP(B24,prim_paketi!$A$5:$C$31,2,FALSE),"")</f>
        <v/>
      </c>
      <c r="D24" s="18" t="str">
        <f>IF(O24&gt;3,VLOOKUP(B24,prim_paketi!$A$5:$C$31,3,FALSE),"")</f>
        <v/>
      </c>
      <c r="E24" s="66"/>
      <c r="F24" s="70"/>
      <c r="G24" s="71"/>
      <c r="H24" s="72">
        <f t="shared" si="0"/>
        <v>0</v>
      </c>
      <c r="I24" s="146"/>
      <c r="J24" s="140"/>
      <c r="K24" s="150"/>
      <c r="L24" s="140"/>
      <c r="M24" s="153">
        <f>I24+K24+J24+L24</f>
        <v>0</v>
      </c>
      <c r="N24" s="142">
        <f>IF(O24&gt;=2,D24*M24,0)</f>
        <v>0</v>
      </c>
      <c r="O24" s="4">
        <f>LEN(B24)</f>
        <v>0</v>
      </c>
    </row>
    <row r="25" spans="1:15" x14ac:dyDescent="0.2">
      <c r="A25" s="31">
        <v>14</v>
      </c>
      <c r="B25" s="53"/>
      <c r="C25" s="49" t="str">
        <f>IF(O25&gt;3,VLOOKUP(B25,prim_paketi!$A$5:$C$31,2,FALSE),"")</f>
        <v/>
      </c>
      <c r="D25" s="18" t="str">
        <f>IF(O25&gt;3,VLOOKUP(B25,prim_paketi!$A$5:$C$31,3,FALSE),"")</f>
        <v/>
      </c>
      <c r="E25" s="66"/>
      <c r="F25" s="70"/>
      <c r="G25" s="71"/>
      <c r="H25" s="72">
        <f t="shared" si="0"/>
        <v>0</v>
      </c>
      <c r="I25" s="146"/>
      <c r="J25" s="140"/>
      <c r="K25" s="150"/>
      <c r="L25" s="140"/>
      <c r="M25" s="153">
        <f>I25+K25+J25+L25</f>
        <v>0</v>
      </c>
      <c r="N25" s="142">
        <f>IF(O25&gt;=2,D25*M25,0)</f>
        <v>0</v>
      </c>
      <c r="O25" s="4">
        <f>LEN(B25)</f>
        <v>0</v>
      </c>
    </row>
    <row r="26" spans="1:15" x14ac:dyDescent="0.2">
      <c r="A26" s="31">
        <v>15</v>
      </c>
      <c r="B26" s="53"/>
      <c r="C26" s="49" t="str">
        <f>IF(O26&gt;3,VLOOKUP(B26,prim_paketi!$A$5:$C$31,2,FALSE),"")</f>
        <v/>
      </c>
      <c r="D26" s="18" t="str">
        <f>IF(O26&gt;3,VLOOKUP(B26,prim_paketi!$A$5:$C$31,3,FALSE),"")</f>
        <v/>
      </c>
      <c r="E26" s="66"/>
      <c r="F26" s="70"/>
      <c r="G26" s="71"/>
      <c r="H26" s="72">
        <f t="shared" si="0"/>
        <v>0</v>
      </c>
      <c r="I26" s="146"/>
      <c r="J26" s="140"/>
      <c r="K26" s="150"/>
      <c r="L26" s="140"/>
      <c r="M26" s="153">
        <f>I26+K26+J26+L26</f>
        <v>0</v>
      </c>
      <c r="N26" s="142">
        <f>IF(O26&gt;=2,D26*M26,0)</f>
        <v>0</v>
      </c>
      <c r="O26" s="4">
        <f>LEN(B26)</f>
        <v>0</v>
      </c>
    </row>
    <row r="27" spans="1:15" x14ac:dyDescent="0.2">
      <c r="A27" s="31">
        <v>16</v>
      </c>
      <c r="B27" s="53"/>
      <c r="C27" s="49" t="str">
        <f>IF(O27&gt;3,VLOOKUP(B27,prim_paketi!$A$5:$C$31,2,FALSE),"")</f>
        <v/>
      </c>
      <c r="D27" s="18" t="str">
        <f>IF(O27&gt;3,VLOOKUP(B27,prim_paketi!$A$5:$C$31,3,FALSE),"")</f>
        <v/>
      </c>
      <c r="E27" s="66"/>
      <c r="F27" s="70"/>
      <c r="G27" s="71"/>
      <c r="H27" s="72">
        <f t="shared" si="0"/>
        <v>0</v>
      </c>
      <c r="I27" s="146"/>
      <c r="J27" s="140"/>
      <c r="K27" s="150"/>
      <c r="L27" s="140"/>
      <c r="M27" s="153">
        <f>I27+K27+J27+L27</f>
        <v>0</v>
      </c>
      <c r="N27" s="142">
        <f>IF(O27&gt;=2,D27*M27,0)</f>
        <v>0</v>
      </c>
      <c r="O27" s="4">
        <f>LEN(B27)</f>
        <v>0</v>
      </c>
    </row>
    <row r="28" spans="1:15" x14ac:dyDescent="0.2">
      <c r="A28" s="31">
        <v>17</v>
      </c>
      <c r="B28" s="53"/>
      <c r="C28" s="49" t="str">
        <f>IF(O28&gt;3,VLOOKUP(B28,prim_paketi!$A$5:$C$31,2,FALSE),"")</f>
        <v/>
      </c>
      <c r="D28" s="18" t="str">
        <f>IF(O28&gt;3,VLOOKUP(B28,prim_paketi!$A$5:$C$31,3,FALSE),"")</f>
        <v/>
      </c>
      <c r="E28" s="66"/>
      <c r="F28" s="70"/>
      <c r="G28" s="71"/>
      <c r="H28" s="72">
        <f t="shared" si="0"/>
        <v>0</v>
      </c>
      <c r="I28" s="146"/>
      <c r="J28" s="140"/>
      <c r="K28" s="150"/>
      <c r="L28" s="140"/>
      <c r="M28" s="153">
        <f>I28+K28+J28+L28</f>
        <v>0</v>
      </c>
      <c r="N28" s="142">
        <f>IF(O28&gt;=2,D28*M28,0)</f>
        <v>0</v>
      </c>
      <c r="O28" s="4">
        <f>LEN(B28)</f>
        <v>0</v>
      </c>
    </row>
    <row r="29" spans="1:15" x14ac:dyDescent="0.2">
      <c r="A29" s="31">
        <v>18</v>
      </c>
      <c r="B29" s="53"/>
      <c r="C29" s="49" t="str">
        <f>IF(O29&gt;3,VLOOKUP(B29,prim_paketi!$A$5:$C$31,2,FALSE),"")</f>
        <v/>
      </c>
      <c r="D29" s="18" t="str">
        <f>IF(O29&gt;3,VLOOKUP(B29,prim_paketi!$A$5:$C$31,3,FALSE),"")</f>
        <v/>
      </c>
      <c r="E29" s="66"/>
      <c r="F29" s="70"/>
      <c r="G29" s="71"/>
      <c r="H29" s="72">
        <f t="shared" si="0"/>
        <v>0</v>
      </c>
      <c r="I29" s="146"/>
      <c r="J29" s="140"/>
      <c r="K29" s="150"/>
      <c r="L29" s="140"/>
      <c r="M29" s="153">
        <f>I29+K29+J29+L29</f>
        <v>0</v>
      </c>
      <c r="N29" s="142">
        <f>IF(O29&gt;=2,D29*M29,0)</f>
        <v>0</v>
      </c>
      <c r="O29" s="4">
        <f>LEN(B29)</f>
        <v>0</v>
      </c>
    </row>
    <row r="30" spans="1:15" x14ac:dyDescent="0.2">
      <c r="A30" s="31">
        <v>19</v>
      </c>
      <c r="B30" s="84"/>
      <c r="C30" s="49" t="str">
        <f>IF(O30&gt;3,VLOOKUP(B30,prim_paketi!$A$5:$C$31,2,FALSE),"")</f>
        <v/>
      </c>
      <c r="D30" s="18" t="str">
        <f>IF(O30&gt;3,VLOOKUP(B30,prim_paketi!$A$5:$C$31,3,FALSE),"")</f>
        <v/>
      </c>
      <c r="E30" s="66"/>
      <c r="F30" s="70"/>
      <c r="G30" s="71"/>
      <c r="H30" s="72">
        <f t="shared" si="0"/>
        <v>0</v>
      </c>
      <c r="I30" s="146"/>
      <c r="J30" s="140"/>
      <c r="K30" s="150"/>
      <c r="L30" s="140"/>
      <c r="M30" s="153">
        <f>I30+K30+J30+L30</f>
        <v>0</v>
      </c>
      <c r="N30" s="142">
        <f>IF(O30&gt;=2,D30*M30,0)</f>
        <v>0</v>
      </c>
      <c r="O30" s="4">
        <f>LEN(B30)</f>
        <v>0</v>
      </c>
    </row>
    <row r="31" spans="1:15" ht="13.5" thickBot="1" x14ac:dyDescent="0.25">
      <c r="A31" s="31">
        <v>20</v>
      </c>
      <c r="B31" s="97"/>
      <c r="C31" s="49" t="str">
        <f>IF(O31&gt;3,VLOOKUP(B31,prim_paketi!$A$5:$C$31,2,FALSE),"")</f>
        <v/>
      </c>
      <c r="D31" s="18" t="str">
        <f>IF(O31&gt;3,VLOOKUP(B31,prim_paketi!$A$5:$C$31,3,FALSE),"")</f>
        <v/>
      </c>
      <c r="E31" s="66"/>
      <c r="F31" s="70"/>
      <c r="G31" s="71"/>
      <c r="H31" s="72">
        <f t="shared" si="0"/>
        <v>0</v>
      </c>
      <c r="I31" s="147"/>
      <c r="J31" s="141"/>
      <c r="K31" s="151"/>
      <c r="L31" s="141"/>
      <c r="M31" s="154">
        <f>I31+K31+J31+L31</f>
        <v>0</v>
      </c>
      <c r="N31" s="142">
        <f>IF(O31&gt;=2,D31*M31,0)</f>
        <v>0</v>
      </c>
      <c r="O31" s="4">
        <f>LEN(B31)</f>
        <v>0</v>
      </c>
    </row>
    <row r="32" spans="1:15" s="17" customFormat="1" ht="16.5" customHeight="1" thickBot="1" x14ac:dyDescent="0.25">
      <c r="A32" s="16"/>
      <c r="B32" s="20"/>
      <c r="C32" s="9" t="s">
        <v>17</v>
      </c>
      <c r="D32" s="19"/>
      <c r="E32" s="73">
        <f t="shared" ref="E32:N32" si="1">SUM(E12:E31)</f>
        <v>0</v>
      </c>
      <c r="F32" s="74">
        <f t="shared" si="1"/>
        <v>0</v>
      </c>
      <c r="G32" s="75">
        <f t="shared" si="1"/>
        <v>0</v>
      </c>
      <c r="H32" s="76">
        <f t="shared" si="1"/>
        <v>0</v>
      </c>
      <c r="I32" s="148">
        <f>SUM(I12:I31)</f>
        <v>0</v>
      </c>
      <c r="J32" s="149">
        <f t="shared" si="1"/>
        <v>0</v>
      </c>
      <c r="K32" s="148">
        <f t="shared" si="1"/>
        <v>0</v>
      </c>
      <c r="L32" s="149">
        <f t="shared" ref="L32" si="2">SUM(L12:L31)</f>
        <v>0</v>
      </c>
      <c r="M32" s="155">
        <f>SUM(M12:M31)</f>
        <v>0</v>
      </c>
      <c r="N32" s="65">
        <f t="shared" si="1"/>
        <v>0</v>
      </c>
    </row>
    <row r="34" spans="1:14" s="21" customFormat="1" ht="20.25" customHeight="1" x14ac:dyDescent="0.2">
      <c r="B34" s="13" t="s">
        <v>33</v>
      </c>
      <c r="C34" s="50"/>
      <c r="D34" s="21" t="s">
        <v>31</v>
      </c>
      <c r="E34" s="33" t="s">
        <v>37</v>
      </c>
      <c r="F34" s="102"/>
      <c r="G34" s="102"/>
      <c r="H34" s="102"/>
      <c r="J34" s="32" t="s">
        <v>36</v>
      </c>
      <c r="K34" s="107"/>
      <c r="L34" s="108"/>
      <c r="M34" s="108"/>
      <c r="N34" s="108"/>
    </row>
    <row r="36" spans="1:14" x14ac:dyDescent="0.2">
      <c r="A36" s="11"/>
    </row>
    <row r="37" spans="1:14" x14ac:dyDescent="0.2">
      <c r="A37" s="11"/>
      <c r="L37" s="8"/>
      <c r="M37" s="8"/>
    </row>
    <row r="38" spans="1:14" x14ac:dyDescent="0.2">
      <c r="A38" s="11"/>
      <c r="L38" s="8"/>
      <c r="M38" s="8"/>
    </row>
    <row r="39" spans="1:14" x14ac:dyDescent="0.2">
      <c r="A39" s="11"/>
      <c r="L39" s="8"/>
      <c r="M39" s="8"/>
    </row>
    <row r="40" spans="1:14" x14ac:dyDescent="0.2">
      <c r="A40" s="11"/>
      <c r="L40" s="8"/>
      <c r="M40" s="8"/>
    </row>
    <row r="41" spans="1:14" x14ac:dyDescent="0.2">
      <c r="A41" s="11"/>
      <c r="L41" s="8"/>
      <c r="M41" s="8"/>
    </row>
    <row r="42" spans="1:14" x14ac:dyDescent="0.2">
      <c r="A42" s="11"/>
      <c r="L42" s="8"/>
      <c r="M42" s="8"/>
    </row>
  </sheetData>
  <sheetProtection algorithmName="SHA-512" hashValue="Kv/3Kge3EIz3deIaiyiKreeO4sy8dAB2bypHzz6E1fMokzSNnVqsoSAItopruAUoIgrjF9yaBixezoI8m04KCw==" saltValue="uT2sdO5iMMsFLOuTZ0LQEg==" spinCount="100000" sheet="1" formatColumns="0" formatRows="0"/>
  <mergeCells count="20">
    <mergeCell ref="N9:N10"/>
    <mergeCell ref="A9:A10"/>
    <mergeCell ref="K34:N34"/>
    <mergeCell ref="I9:J9"/>
    <mergeCell ref="H9:H10"/>
    <mergeCell ref="B9:B10"/>
    <mergeCell ref="C9:C10"/>
    <mergeCell ref="K9:L9"/>
    <mergeCell ref="M9:M10"/>
    <mergeCell ref="D9:D10"/>
    <mergeCell ref="B6:H6"/>
    <mergeCell ref="C5:K5"/>
    <mergeCell ref="F34:H34"/>
    <mergeCell ref="B1:C1"/>
    <mergeCell ref="F8:H8"/>
    <mergeCell ref="D3:K3"/>
    <mergeCell ref="I8:N8"/>
    <mergeCell ref="L1:N1"/>
    <mergeCell ref="A7:K7"/>
    <mergeCell ref="A3:C3"/>
  </mergeCells>
  <phoneticPr fontId="0" type="noConversion"/>
  <printOptions horizontalCentered="1"/>
  <pageMargins left="0.23622047244094491" right="0.23622047244094491" top="0.51181102362204722" bottom="0.51181102362204722" header="0.31496062992125984" footer="0.31496062992125984"/>
  <pageSetup paperSize="9" scale="83" fitToHeight="0" orientation="landscape" r:id="rId1"/>
  <headerFooter alignWithMargins="0"/>
  <ignoredErrors>
    <ignoredError sqref="H13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B31E7-3775-4394-8F6B-E1BF87AE1FA0}">
  <sheetPr codeName="Sheet2"/>
  <dimension ref="A2:E31"/>
  <sheetViews>
    <sheetView showGridLines="0" zoomScaleNormal="100" workbookViewId="0">
      <selection activeCell="A26" sqref="A26:A28"/>
    </sheetView>
  </sheetViews>
  <sheetFormatPr defaultRowHeight="12.75" x14ac:dyDescent="0.2"/>
  <cols>
    <col min="1" max="1" width="9.140625" style="34"/>
    <col min="2" max="2" width="86.5703125" style="34" bestFit="1" customWidth="1"/>
    <col min="3" max="3" width="12.5703125" style="34" customWidth="1"/>
    <col min="4" max="4" width="18.42578125" style="34" bestFit="1" customWidth="1"/>
    <col min="5" max="5" width="34.5703125" style="34" bestFit="1" customWidth="1"/>
    <col min="6" max="16384" width="9.140625" style="34"/>
  </cols>
  <sheetData>
    <row r="2" spans="1:5" ht="12.75" customHeight="1" x14ac:dyDescent="0.2">
      <c r="A2" s="130" t="s">
        <v>38</v>
      </c>
      <c r="B2" s="130"/>
      <c r="C2" s="130"/>
      <c r="D2" s="130"/>
    </row>
    <row r="3" spans="1:5" ht="13.5" thickBot="1" x14ac:dyDescent="0.25"/>
    <row r="4" spans="1:5" s="37" customFormat="1" ht="26.25" thickBot="1" x14ac:dyDescent="0.25">
      <c r="A4" s="35" t="s">
        <v>15</v>
      </c>
      <c r="B4" s="35" t="s">
        <v>39</v>
      </c>
      <c r="C4" s="35" t="s">
        <v>20</v>
      </c>
      <c r="D4" s="36" t="s">
        <v>40</v>
      </c>
      <c r="E4" s="35" t="s">
        <v>41</v>
      </c>
    </row>
    <row r="5" spans="1:5" x14ac:dyDescent="0.2">
      <c r="A5" s="52" t="s">
        <v>0</v>
      </c>
      <c r="B5" s="38" t="s">
        <v>21</v>
      </c>
      <c r="C5" s="39">
        <v>177000</v>
      </c>
      <c r="D5" s="89" t="s">
        <v>42</v>
      </c>
      <c r="E5" s="40"/>
    </row>
    <row r="6" spans="1:5" x14ac:dyDescent="0.2">
      <c r="A6" s="53" t="s">
        <v>1</v>
      </c>
      <c r="B6" s="41" t="s">
        <v>2</v>
      </c>
      <c r="C6" s="42">
        <v>136500</v>
      </c>
      <c r="D6" s="90" t="s">
        <v>42</v>
      </c>
      <c r="E6" s="43"/>
    </row>
    <row r="7" spans="1:5" x14ac:dyDescent="0.2">
      <c r="A7" s="53" t="s">
        <v>3</v>
      </c>
      <c r="B7" s="41" t="s">
        <v>4</v>
      </c>
      <c r="C7" s="42">
        <v>76500</v>
      </c>
      <c r="D7" s="90" t="s">
        <v>42</v>
      </c>
      <c r="E7" s="43"/>
    </row>
    <row r="8" spans="1:5" x14ac:dyDescent="0.2">
      <c r="A8" s="53" t="s">
        <v>5</v>
      </c>
      <c r="B8" s="41" t="s">
        <v>6</v>
      </c>
      <c r="C8" s="42">
        <v>94700</v>
      </c>
      <c r="D8" s="90" t="s">
        <v>42</v>
      </c>
      <c r="E8" s="43"/>
    </row>
    <row r="9" spans="1:5" x14ac:dyDescent="0.2">
      <c r="A9" s="53" t="s">
        <v>7</v>
      </c>
      <c r="B9" s="41" t="s">
        <v>8</v>
      </c>
      <c r="C9" s="42">
        <v>113000</v>
      </c>
      <c r="D9" s="90" t="s">
        <v>42</v>
      </c>
      <c r="E9" s="43"/>
    </row>
    <row r="10" spans="1:5" x14ac:dyDescent="0.2">
      <c r="A10" s="53" t="s">
        <v>9</v>
      </c>
      <c r="B10" s="41" t="s">
        <v>10</v>
      </c>
      <c r="C10" s="42">
        <v>96200</v>
      </c>
      <c r="D10" s="90" t="s">
        <v>42</v>
      </c>
      <c r="E10" s="43"/>
    </row>
    <row r="11" spans="1:5" x14ac:dyDescent="0.2">
      <c r="A11" s="53" t="s">
        <v>11</v>
      </c>
      <c r="B11" s="41" t="s">
        <v>12</v>
      </c>
      <c r="C11" s="42">
        <v>40000</v>
      </c>
      <c r="D11" s="90" t="s">
        <v>42</v>
      </c>
      <c r="E11" s="43"/>
    </row>
    <row r="12" spans="1:5" x14ac:dyDescent="0.2">
      <c r="A12" s="53" t="s">
        <v>13</v>
      </c>
      <c r="B12" s="41" t="s">
        <v>22</v>
      </c>
      <c r="C12" s="42">
        <v>638000</v>
      </c>
      <c r="D12" s="90" t="s">
        <v>43</v>
      </c>
      <c r="E12" s="43"/>
    </row>
    <row r="13" spans="1:5" x14ac:dyDescent="0.2">
      <c r="A13" s="53" t="s">
        <v>23</v>
      </c>
      <c r="B13" s="41" t="s">
        <v>24</v>
      </c>
      <c r="C13" s="42">
        <v>90300</v>
      </c>
      <c r="D13" s="90" t="s">
        <v>44</v>
      </c>
      <c r="E13" s="44" t="s">
        <v>45</v>
      </c>
    </row>
    <row r="14" spans="1:5" ht="13.5" customHeight="1" x14ac:dyDescent="0.2">
      <c r="A14" s="53" t="s">
        <v>26</v>
      </c>
      <c r="B14" s="41" t="s">
        <v>27</v>
      </c>
      <c r="C14" s="42">
        <v>120000</v>
      </c>
      <c r="D14" s="90" t="s">
        <v>46</v>
      </c>
      <c r="E14" s="45"/>
    </row>
    <row r="15" spans="1:5" ht="13.5" thickBot="1" x14ac:dyDescent="0.25">
      <c r="A15" s="54" t="s">
        <v>28</v>
      </c>
      <c r="B15" s="46" t="s">
        <v>29</v>
      </c>
      <c r="C15" s="47">
        <v>252000</v>
      </c>
      <c r="D15" s="91" t="s">
        <v>47</v>
      </c>
      <c r="E15" s="48" t="s">
        <v>30</v>
      </c>
    </row>
    <row r="16" spans="1:5" ht="34.5" customHeight="1" thickBot="1" x14ac:dyDescent="0.25">
      <c r="B16" s="94" t="s">
        <v>60</v>
      </c>
      <c r="C16" s="95"/>
      <c r="D16" s="95"/>
      <c r="E16" s="96"/>
    </row>
    <row r="17" spans="1:5" x14ac:dyDescent="0.2">
      <c r="A17" s="83" t="s">
        <v>61</v>
      </c>
      <c r="B17" s="77" t="s">
        <v>62</v>
      </c>
      <c r="C17" s="78">
        <v>630</v>
      </c>
      <c r="D17" s="88" t="s">
        <v>63</v>
      </c>
      <c r="E17" s="131" t="s">
        <v>64</v>
      </c>
    </row>
    <row r="18" spans="1:5" x14ac:dyDescent="0.2">
      <c r="A18" s="84" t="s">
        <v>65</v>
      </c>
      <c r="B18" s="79" t="s">
        <v>66</v>
      </c>
      <c r="C18" s="80">
        <v>960</v>
      </c>
      <c r="D18" s="92" t="s">
        <v>63</v>
      </c>
      <c r="E18" s="132"/>
    </row>
    <row r="19" spans="1:5" x14ac:dyDescent="0.2">
      <c r="A19" s="84" t="s">
        <v>67</v>
      </c>
      <c r="B19" s="79" t="s">
        <v>68</v>
      </c>
      <c r="C19" s="80">
        <v>1680</v>
      </c>
      <c r="D19" s="92" t="s">
        <v>63</v>
      </c>
      <c r="E19" s="132"/>
    </row>
    <row r="20" spans="1:5" x14ac:dyDescent="0.2">
      <c r="A20" s="84" t="s">
        <v>69</v>
      </c>
      <c r="B20" s="79" t="s">
        <v>70</v>
      </c>
      <c r="C20" s="80">
        <v>1420</v>
      </c>
      <c r="D20" s="92" t="s">
        <v>63</v>
      </c>
      <c r="E20" s="132"/>
    </row>
    <row r="21" spans="1:5" ht="13.5" thickBot="1" x14ac:dyDescent="0.25">
      <c r="A21" s="85" t="s">
        <v>71</v>
      </c>
      <c r="B21" s="81" t="s">
        <v>72</v>
      </c>
      <c r="C21" s="82">
        <v>550</v>
      </c>
      <c r="D21" s="93" t="s">
        <v>63</v>
      </c>
      <c r="E21" s="133"/>
    </row>
    <row r="22" spans="1:5" ht="33" customHeight="1" thickBot="1" x14ac:dyDescent="0.25">
      <c r="B22" s="94" t="s">
        <v>73</v>
      </c>
      <c r="C22" s="95"/>
      <c r="D22" s="95"/>
      <c r="E22" s="96"/>
    </row>
    <row r="23" spans="1:5" x14ac:dyDescent="0.2">
      <c r="A23" s="83" t="s">
        <v>74</v>
      </c>
      <c r="B23" s="77" t="s">
        <v>75</v>
      </c>
      <c r="C23" s="78">
        <v>800</v>
      </c>
      <c r="D23" s="88" t="s">
        <v>63</v>
      </c>
      <c r="E23" s="127" t="s">
        <v>64</v>
      </c>
    </row>
    <row r="24" spans="1:5" ht="13.5" thickBot="1" x14ac:dyDescent="0.25">
      <c r="A24" s="85" t="s">
        <v>76</v>
      </c>
      <c r="B24" s="81" t="s">
        <v>77</v>
      </c>
      <c r="C24" s="82">
        <v>1470</v>
      </c>
      <c r="D24" s="93" t="s">
        <v>63</v>
      </c>
      <c r="E24" s="128"/>
    </row>
    <row r="25" spans="1:5" ht="37.5" customHeight="1" thickBot="1" x14ac:dyDescent="0.25">
      <c r="B25" s="94" t="s">
        <v>78</v>
      </c>
      <c r="C25" s="95"/>
      <c r="D25" s="95"/>
      <c r="E25" s="96"/>
    </row>
    <row r="26" spans="1:5" x14ac:dyDescent="0.2">
      <c r="A26" s="83" t="s">
        <v>79</v>
      </c>
      <c r="B26" s="77" t="s">
        <v>80</v>
      </c>
      <c r="C26" s="78">
        <v>1250</v>
      </c>
      <c r="D26" s="88" t="s">
        <v>63</v>
      </c>
      <c r="E26" s="127" t="s">
        <v>64</v>
      </c>
    </row>
    <row r="27" spans="1:5" x14ac:dyDescent="0.2">
      <c r="A27" s="84" t="s">
        <v>81</v>
      </c>
      <c r="B27" s="79" t="s">
        <v>82</v>
      </c>
      <c r="C27" s="80">
        <v>1170</v>
      </c>
      <c r="D27" s="92" t="s">
        <v>63</v>
      </c>
      <c r="E27" s="129"/>
    </row>
    <row r="28" spans="1:5" x14ac:dyDescent="0.2">
      <c r="A28" s="84" t="s">
        <v>83</v>
      </c>
      <c r="B28" s="79" t="s">
        <v>84</v>
      </c>
      <c r="C28" s="80">
        <v>750</v>
      </c>
      <c r="D28" s="92" t="s">
        <v>63</v>
      </c>
      <c r="E28" s="129"/>
    </row>
    <row r="29" spans="1:5" x14ac:dyDescent="0.2">
      <c r="A29" s="84" t="s">
        <v>85</v>
      </c>
      <c r="B29" s="79" t="s">
        <v>86</v>
      </c>
      <c r="C29" s="80">
        <v>860</v>
      </c>
      <c r="D29" s="92" t="s">
        <v>63</v>
      </c>
      <c r="E29" s="129"/>
    </row>
    <row r="30" spans="1:5" x14ac:dyDescent="0.2">
      <c r="A30" s="84" t="s">
        <v>87</v>
      </c>
      <c r="B30" s="79" t="s">
        <v>88</v>
      </c>
      <c r="C30" s="80">
        <v>940</v>
      </c>
      <c r="D30" s="92" t="s">
        <v>63</v>
      </c>
      <c r="E30" s="129"/>
    </row>
    <row r="31" spans="1:5" ht="13.5" thickBot="1" x14ac:dyDescent="0.25">
      <c r="A31" s="85" t="s">
        <v>89</v>
      </c>
      <c r="B31" s="81" t="s">
        <v>90</v>
      </c>
      <c r="C31" s="82">
        <v>1250</v>
      </c>
      <c r="D31" s="93" t="s">
        <v>63</v>
      </c>
      <c r="E31" s="128"/>
    </row>
  </sheetData>
  <sheetProtection formatRows="0" insertColumns="0" selectLockedCells="1"/>
  <mergeCells count="4">
    <mergeCell ref="E23:E24"/>
    <mergeCell ref="E26:E31"/>
    <mergeCell ref="A2:D2"/>
    <mergeCell ref="E17:E21"/>
  </mergeCells>
  <phoneticPr fontId="2" type="noConversion"/>
  <pageMargins left="0.75" right="0.75" top="1" bottom="1" header="0.5" footer="0.5"/>
  <pageSetup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obrazec ПЛ1-П</vt:lpstr>
      <vt:lpstr>prim_paketi</vt:lpstr>
      <vt:lpstr>'obrazec ПЛ1-П'!Print_Area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Bedri Memeti</cp:lastModifiedBy>
  <cp:lastPrinted>2026-04-06T10:35:26Z</cp:lastPrinted>
  <dcterms:created xsi:type="dcterms:W3CDTF">2008-07-24T09:02:43Z</dcterms:created>
  <dcterms:modified xsi:type="dcterms:W3CDTF">2026-04-08T10:16:26Z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2025-12-02T18:14:31Z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09eebcc3-0ba0-4f51-8ed4-9e14a430295a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