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2027_obrasci/"/>
    </mc:Choice>
  </mc:AlternateContent>
  <xr:revisionPtr revIDLastSave="25" documentId="8_{2DD5D0B9-530E-4C76-831D-A66B02676CF4}" xr6:coauthVersionLast="47" xr6:coauthVersionMax="47" xr10:uidLastSave="{10F16B86-8D55-490F-8EBE-FCDBB91A1B2E}"/>
  <bookViews>
    <workbookView xWindow="-120" yWindow="-120" windowWidth="29040" windowHeight="15720" tabRatio="599" xr2:uid="{D7124B87-15F0-4E8C-95C4-14968F3C7B67}"/>
  </bookViews>
  <sheets>
    <sheet name="ПЛ 2-С" sheetId="6" r:id="rId1"/>
    <sheet name="ref_ceni" sheetId="8" r:id="rId2"/>
  </sheets>
  <definedNames>
    <definedName name="_xlnm.Print_Area" localSheetId="0">'ПЛ 2-С'!$A$1:$L$37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6" l="1"/>
  <c r="H17" i="6"/>
  <c r="H18" i="6"/>
  <c r="H19" i="6"/>
  <c r="H20" i="6"/>
  <c r="H21" i="6"/>
  <c r="H22" i="6"/>
  <c r="K16" i="6"/>
  <c r="K17" i="6"/>
  <c r="K18" i="6"/>
  <c r="K19" i="6"/>
  <c r="K20" i="6"/>
  <c r="K21" i="6"/>
  <c r="K22" i="6"/>
  <c r="K15" i="6"/>
  <c r="K14" i="6"/>
  <c r="K23" i="6"/>
  <c r="H15" i="6"/>
  <c r="H14" i="6"/>
  <c r="E23" i="6"/>
  <c r="F23" i="6"/>
  <c r="G23" i="6"/>
  <c r="N15" i="6"/>
  <c r="D15" i="6"/>
  <c r="N16" i="6"/>
  <c r="C16" i="6"/>
  <c r="N17" i="6"/>
  <c r="D17" i="6"/>
  <c r="N18" i="6"/>
  <c r="D18" i="6"/>
  <c r="N19" i="6"/>
  <c r="D19" i="6"/>
  <c r="N20" i="6"/>
  <c r="D20" i="6"/>
  <c r="N21" i="6"/>
  <c r="D21" i="6"/>
  <c r="N22" i="6"/>
  <c r="C22" i="6"/>
  <c r="N14" i="6"/>
  <c r="C14" i="6"/>
  <c r="J23" i="6"/>
  <c r="I23" i="6"/>
  <c r="C18" i="6"/>
  <c r="D16" i="6"/>
  <c r="C17" i="6"/>
  <c r="C19" i="6"/>
  <c r="C20" i="6"/>
  <c r="L15" i="6"/>
  <c r="H23" i="6"/>
  <c r="C21" i="6"/>
  <c r="L19" i="6"/>
  <c r="D14" i="6"/>
  <c r="L14" i="6"/>
  <c r="D22" i="6"/>
  <c r="L22" i="6"/>
  <c r="C15" i="6"/>
  <c r="L17" i="6"/>
  <c r="L20" i="6"/>
  <c r="L16" i="6"/>
  <c r="L18" i="6"/>
  <c r="L21" i="6"/>
  <c r="L23" i="6"/>
</calcChain>
</file>

<file path=xl/sharedStrings.xml><?xml version="1.0" encoding="utf-8"?>
<sst xmlns="http://schemas.openxmlformats.org/spreadsheetml/2006/main" count="83" uniqueCount="58">
  <si>
    <t xml:space="preserve"> </t>
  </si>
  <si>
    <t xml:space="preserve">ЈЗУ и ПЗУ </t>
  </si>
  <si>
    <t>Р.бр.</t>
  </si>
  <si>
    <t>референтна цена</t>
  </si>
  <si>
    <t>Вкупно</t>
  </si>
  <si>
    <t xml:space="preserve">Број на случаи / пациенти </t>
  </si>
  <si>
    <t>Шифра на пакет</t>
  </si>
  <si>
    <t>Шифра</t>
  </si>
  <si>
    <t>Вид на здравствена услуга</t>
  </si>
  <si>
    <t>забелешка</t>
  </si>
  <si>
    <t>СЛУЖБЕН ВЕСНИК</t>
  </si>
  <si>
    <t>НРА1</t>
  </si>
  <si>
    <t>Емболизација на мозочни анавризми од 1-3 Коили</t>
  </si>
  <si>
    <t>бр. 107 од 06.06.2016</t>
  </si>
  <si>
    <t>Забелешка: Пакетот НРА7 може да се комбинира со еден од пакетите од НРА1 до НРА5.
Во примена од 14.06.2016 година</t>
  </si>
  <si>
    <t>НРА2</t>
  </si>
  <si>
    <t>Емболизација на мозочни анавризми од 4-6 Коили</t>
  </si>
  <si>
    <t>НРА3</t>
  </si>
  <si>
    <t>Емболизација на мозочни анавризми од 7-9 Коили</t>
  </si>
  <si>
    <t>НРА4</t>
  </si>
  <si>
    <t>Емболизација на мозочни анавризми од 10-12 Коили</t>
  </si>
  <si>
    <t>НРА5</t>
  </si>
  <si>
    <t>Емболизација на мозочни анавризми над 12 Коили</t>
  </si>
  <si>
    <t>НРА6</t>
  </si>
  <si>
    <t>Поставување на насочувач на проток (flow diverter) во мозочни крвни садови</t>
  </si>
  <si>
    <t>НРА7</t>
  </si>
  <si>
    <t>Поставување на стент во мозочни крвни садови</t>
  </si>
  <si>
    <t>НРА8</t>
  </si>
  <si>
    <t>Механичка тромбектомија при акутен исхемичен мозочен удар (со еден стент ретривер)</t>
  </si>
  <si>
    <t>бр. 70 од 04.04.2019</t>
  </si>
  <si>
    <t>во примена од 05.04.2019</t>
  </si>
  <si>
    <t>НРА9</t>
  </si>
  <si>
    <t>Механичка тромбектомија при акутен исхемичен мозочен удар (со два стент ретривери)</t>
  </si>
  <si>
    <t>Назив на здравствена услуга</t>
  </si>
  <si>
    <t>П Л А Н</t>
  </si>
  <si>
    <t>за ДЕЈНОСТА</t>
  </si>
  <si>
    <t>по видот и обемот на здравствени услуги на осигурените лица за</t>
  </si>
  <si>
    <t>година.</t>
  </si>
  <si>
    <t>Во</t>
  </si>
  <si>
    <t>ПЛ 2 - С (oстанати)</t>
  </si>
  <si>
    <t>Д и р е к т о р</t>
  </si>
  <si>
    <t>Составил:</t>
  </si>
  <si>
    <t>2026 година</t>
  </si>
  <si>
    <t>Вкупен износ</t>
  </si>
  <si>
    <t>I полугодие</t>
  </si>
  <si>
    <t>II полугодие</t>
  </si>
  <si>
    <t>2025 година</t>
  </si>
  <si>
    <t>реализиран вкупен износ</t>
  </si>
  <si>
    <t>проекција вкупен износ</t>
  </si>
  <si>
    <t>годишно</t>
  </si>
  <si>
    <t>8 (6+7)</t>
  </si>
  <si>
    <t>11 (9+10)</t>
  </si>
  <si>
    <t>12 (4*11)</t>
  </si>
  <si>
    <t xml:space="preserve">ЗА ЗАВРШЕНИ ПАКЕТИ ОД ОБЛАСТА НА НЕВРОХИРУРГИЈА И ИНТЕРВЕНТНА РАДИОЛОГИЈА </t>
  </si>
  <si>
    <t>Пакети на завршени здравствени услуги од болничка з.з. од областа на неврохирургија и интервентна радиологија</t>
  </si>
  <si>
    <t xml:space="preserve">РЕФЕРЕНТНИ ЦЕНИ ЗА НЕВРОХИРУРГИЈА И ИНТЕРВЕНТНА РАДИОЛОГИЈА </t>
  </si>
  <si>
    <t>Здравствена установа:</t>
  </si>
  <si>
    <t>2027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</si>
</sst>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22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7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rgb="FFFFFF00"/>
      </patternFill>
    </fill>
    <fill>
      <patternFill patternType="solid">
        <fgColor rgb="FF92D050"/>
        <bgColor indexed="64"/>
      </patternFill>
    </fill>
  </fills>
  <borders count="67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hair">
        <color indexed="9"/>
      </left>
      <right/>
      <top style="hair">
        <color indexed="9"/>
      </top>
      <bottom style="hair">
        <color indexed="9"/>
      </bottom>
      <diagonal/>
    </border>
    <border>
      <left/>
      <right/>
      <top style="hair">
        <color indexed="9"/>
      </top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medium">
        <color indexed="64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hair">
        <color indexed="9"/>
      </top>
      <bottom style="hair">
        <color indexed="9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hair">
        <color indexed="9"/>
      </left>
      <right/>
      <top/>
      <bottom style="hair">
        <color indexed="9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9"/>
      </bottom>
      <diagonal/>
    </border>
    <border>
      <left/>
      <right style="hair">
        <color indexed="9"/>
      </right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/>
      <top style="hair">
        <color indexed="9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DotDot">
        <color indexed="64"/>
      </left>
      <right/>
      <top style="dashDotDot">
        <color indexed="64"/>
      </top>
      <bottom style="dashDotDot">
        <color indexed="64"/>
      </bottom>
      <diagonal/>
    </border>
    <border>
      <left/>
      <right/>
      <top style="dashDotDot">
        <color indexed="64"/>
      </top>
      <bottom style="dashDotDot">
        <color indexed="64"/>
      </bottom>
      <diagonal/>
    </border>
    <border>
      <left/>
      <right style="dashDot">
        <color indexed="64"/>
      </right>
      <top style="dashDotDot">
        <color indexed="64"/>
      </top>
      <bottom style="dashDotDot">
        <color indexed="64"/>
      </bottom>
      <diagonal/>
    </border>
  </borders>
  <cellStyleXfs count="6">
    <xf numFmtId="0" fontId="0" fillId="0" borderId="0"/>
    <xf numFmtId="0" fontId="2" fillId="0" borderId="0"/>
    <xf numFmtId="0" fontId="14" fillId="0" borderId="0"/>
    <xf numFmtId="0" fontId="15" fillId="0" borderId="0"/>
    <xf numFmtId="0" fontId="1" fillId="0" borderId="0"/>
    <xf numFmtId="0" fontId="1" fillId="0" borderId="0"/>
  </cellStyleXfs>
  <cellXfs count="180">
    <xf numFmtId="0" fontId="0" fillId="0" borderId="0" xfId="0"/>
    <xf numFmtId="0" fontId="6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/>
    <xf numFmtId="0" fontId="5" fillId="0" borderId="0" xfId="0" applyFont="1" applyAlignment="1">
      <alignment horizontal="center" wrapText="1"/>
    </xf>
    <xf numFmtId="0" fontId="5" fillId="0" borderId="0" xfId="0" applyFont="1"/>
    <xf numFmtId="0" fontId="5" fillId="0" borderId="1" xfId="0" applyFont="1" applyBorder="1"/>
    <xf numFmtId="0" fontId="12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1" xfId="0" applyFont="1" applyBorder="1"/>
    <xf numFmtId="0" fontId="9" fillId="0" borderId="0" xfId="0" applyFont="1"/>
    <xf numFmtId="0" fontId="8" fillId="0" borderId="0" xfId="0" applyFont="1"/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13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11" fillId="0" borderId="6" xfId="0" applyNumberFormat="1" applyFont="1" applyBorder="1" applyAlignment="1">
      <alignment horizontal="right" vertical="center"/>
    </xf>
    <xf numFmtId="0" fontId="11" fillId="0" borderId="1" xfId="0" applyFont="1" applyBorder="1"/>
    <xf numFmtId="0" fontId="11" fillId="0" borderId="0" xfId="0" applyFont="1"/>
    <xf numFmtId="0" fontId="6" fillId="0" borderId="7" xfId="0" applyFont="1" applyBorder="1" applyAlignment="1">
      <alignment horizontal="center"/>
    </xf>
    <xf numFmtId="0" fontId="6" fillId="0" borderId="7" xfId="0" applyFont="1" applyBorder="1"/>
    <xf numFmtId="0" fontId="6" fillId="0" borderId="7" xfId="0" applyFont="1" applyBorder="1" applyAlignment="1">
      <alignment horizontal="left"/>
    </xf>
    <xf numFmtId="3" fontId="6" fillId="0" borderId="7" xfId="0" applyNumberFormat="1" applyFont="1" applyBorder="1"/>
    <xf numFmtId="0" fontId="11" fillId="0" borderId="7" xfId="0" applyFont="1" applyBorder="1"/>
    <xf numFmtId="0" fontId="11" fillId="0" borderId="5" xfId="0" applyFont="1" applyBorder="1"/>
    <xf numFmtId="0" fontId="4" fillId="0" borderId="8" xfId="0" applyFont="1" applyBorder="1" applyAlignment="1">
      <alignment vertical="center"/>
    </xf>
    <xf numFmtId="0" fontId="12" fillId="0" borderId="0" xfId="0" applyFont="1"/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3" fontId="6" fillId="0" borderId="4" xfId="0" applyNumberFormat="1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3" fontId="6" fillId="0" borderId="0" xfId="0" applyNumberFormat="1" applyFont="1"/>
    <xf numFmtId="0" fontId="5" fillId="0" borderId="0" xfId="0" applyFont="1" applyAlignment="1">
      <alignment horizontal="right"/>
    </xf>
    <xf numFmtId="3" fontId="5" fillId="0" borderId="0" xfId="0" applyNumberFormat="1" applyFont="1"/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wrapText="1"/>
    </xf>
    <xf numFmtId="0" fontId="4" fillId="0" borderId="4" xfId="0" applyFont="1" applyBorder="1" applyAlignment="1">
      <alignment horizontal="right" vertical="center"/>
    </xf>
    <xf numFmtId="0" fontId="11" fillId="0" borderId="12" xfId="0" applyFont="1" applyBorder="1" applyAlignment="1">
      <alignment wrapText="1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4" fillId="4" borderId="0" xfId="0" applyFont="1" applyFill="1" applyAlignment="1" applyProtection="1">
      <alignment horizontal="center" vertical="center" wrapText="1"/>
      <protection locked="0"/>
    </xf>
    <xf numFmtId="0" fontId="16" fillId="0" borderId="0" xfId="4" applyFont="1" applyAlignment="1">
      <alignment horizontal="centerContinuous" vertical="center" wrapText="1"/>
    </xf>
    <xf numFmtId="0" fontId="16" fillId="0" borderId="0" xfId="4" applyFont="1" applyAlignment="1">
      <alignment horizontal="centerContinuous" vertical="center"/>
    </xf>
    <xf numFmtId="0" fontId="17" fillId="0" borderId="0" xfId="4" applyFont="1" applyAlignment="1">
      <alignment horizontal="left" vertical="center" wrapText="1"/>
    </xf>
    <xf numFmtId="0" fontId="17" fillId="0" borderId="0" xfId="4" applyFont="1" applyAlignment="1">
      <alignment horizontal="left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/>
    <xf numFmtId="0" fontId="16" fillId="2" borderId="13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vertical="center" wrapText="1"/>
    </xf>
    <xf numFmtId="0" fontId="16" fillId="5" borderId="10" xfId="0" applyFont="1" applyFill="1" applyBorder="1" applyAlignment="1">
      <alignment horizontal="left" vertical="center" wrapText="1"/>
    </xf>
    <xf numFmtId="0" fontId="17" fillId="0" borderId="0" xfId="4" applyFont="1"/>
    <xf numFmtId="0" fontId="17" fillId="4" borderId="15" xfId="0" applyFont="1" applyFill="1" applyBorder="1" applyAlignment="1">
      <alignment horizontal="center" vertical="center"/>
    </xf>
    <xf numFmtId="0" fontId="17" fillId="4" borderId="16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5" borderId="14" xfId="5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6" fillId="5" borderId="10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vertical="center" wrapText="1"/>
    </xf>
    <xf numFmtId="0" fontId="17" fillId="5" borderId="10" xfId="0" applyFont="1" applyFill="1" applyBorder="1" applyAlignment="1">
      <alignment vertical="center"/>
    </xf>
    <xf numFmtId="0" fontId="17" fillId="0" borderId="22" xfId="0" applyFont="1" applyBorder="1" applyAlignment="1">
      <alignment vertical="center" wrapText="1"/>
    </xf>
    <xf numFmtId="0" fontId="17" fillId="0" borderId="17" xfId="5" applyFont="1" applyBorder="1" applyAlignment="1">
      <alignment horizontal="center" vertical="center"/>
    </xf>
    <xf numFmtId="0" fontId="17" fillId="0" borderId="25" xfId="5" applyFont="1" applyBorder="1" applyAlignment="1">
      <alignment horizontal="center" vertical="center"/>
    </xf>
    <xf numFmtId="0" fontId="17" fillId="0" borderId="25" xfId="0" applyFont="1" applyBorder="1" applyAlignment="1">
      <alignment vertical="center" wrapText="1"/>
    </xf>
    <xf numFmtId="0" fontId="10" fillId="0" borderId="0" xfId="0" applyFont="1" applyAlignment="1">
      <alignment horizontal="center"/>
    </xf>
    <xf numFmtId="0" fontId="10" fillId="6" borderId="26" xfId="0" applyFont="1" applyFill="1" applyBorder="1" applyAlignment="1">
      <alignment horizontal="center" vertical="center" wrapText="1"/>
    </xf>
    <xf numFmtId="0" fontId="10" fillId="6" borderId="27" xfId="0" applyFont="1" applyFill="1" applyBorder="1" applyAlignment="1">
      <alignment horizontal="center" vertical="center" wrapText="1"/>
    </xf>
    <xf numFmtId="0" fontId="10" fillId="6" borderId="28" xfId="0" applyFont="1" applyFill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6" borderId="28" xfId="0" applyFont="1" applyFill="1" applyBorder="1" applyAlignment="1">
      <alignment horizontal="center" vertical="center" wrapText="1"/>
    </xf>
    <xf numFmtId="0" fontId="18" fillId="6" borderId="31" xfId="0" applyFont="1" applyFill="1" applyBorder="1" applyAlignment="1">
      <alignment horizontal="center" vertical="center" wrapText="1"/>
    </xf>
    <xf numFmtId="0" fontId="18" fillId="6" borderId="32" xfId="0" applyFont="1" applyFill="1" applyBorder="1" applyAlignment="1">
      <alignment horizontal="center" vertical="center" wrapText="1"/>
    </xf>
    <xf numFmtId="0" fontId="5" fillId="0" borderId="33" xfId="0" applyFont="1" applyBorder="1"/>
    <xf numFmtId="0" fontId="18" fillId="0" borderId="3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3" fillId="0" borderId="35" xfId="0" applyFont="1" applyBorder="1"/>
    <xf numFmtId="0" fontId="4" fillId="4" borderId="2" xfId="0" applyFont="1" applyFill="1" applyBorder="1" applyAlignment="1" applyProtection="1">
      <alignment horizontal="center" vertical="center"/>
      <protection locked="0"/>
    </xf>
    <xf numFmtId="0" fontId="13" fillId="0" borderId="51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center"/>
    </xf>
    <xf numFmtId="0" fontId="6" fillId="0" borderId="39" xfId="0" applyFont="1" applyBorder="1"/>
    <xf numFmtId="0" fontId="6" fillId="0" borderId="52" xfId="0" applyFont="1" applyBorder="1" applyAlignment="1">
      <alignment horizontal="left"/>
    </xf>
    <xf numFmtId="3" fontId="6" fillId="0" borderId="53" xfId="0" applyNumberFormat="1" applyFont="1" applyBorder="1"/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10" fillId="0" borderId="54" xfId="0" applyFont="1" applyBorder="1"/>
    <xf numFmtId="0" fontId="10" fillId="0" borderId="55" xfId="0" applyFont="1" applyBorder="1"/>
    <xf numFmtId="164" fontId="6" fillId="4" borderId="9" xfId="0" applyNumberFormat="1" applyFont="1" applyFill="1" applyBorder="1" applyAlignment="1" applyProtection="1">
      <alignment horizontal="right" vertical="center"/>
      <protection locked="0"/>
    </xf>
    <xf numFmtId="164" fontId="6" fillId="4" borderId="56" xfId="0" applyNumberFormat="1" applyFont="1" applyFill="1" applyBorder="1" applyAlignment="1" applyProtection="1">
      <alignment horizontal="right" vertical="center"/>
      <protection locked="0"/>
    </xf>
    <xf numFmtId="164" fontId="6" fillId="4" borderId="57" xfId="0" applyNumberFormat="1" applyFont="1" applyFill="1" applyBorder="1" applyAlignment="1" applyProtection="1">
      <alignment horizontal="right" vertical="center"/>
      <protection locked="0"/>
    </xf>
    <xf numFmtId="164" fontId="6" fillId="0" borderId="58" xfId="0" applyNumberFormat="1" applyFont="1" applyBorder="1" applyAlignment="1">
      <alignment horizontal="right" vertical="center"/>
    </xf>
    <xf numFmtId="164" fontId="6" fillId="4" borderId="56" xfId="0" applyNumberFormat="1" applyFont="1" applyFill="1" applyBorder="1" applyAlignment="1" applyProtection="1">
      <alignment horizontal="center" vertical="center"/>
      <protection locked="0"/>
    </xf>
    <xf numFmtId="164" fontId="6" fillId="4" borderId="57" xfId="0" applyNumberFormat="1" applyFont="1" applyFill="1" applyBorder="1" applyAlignment="1" applyProtection="1">
      <alignment horizontal="center" vertical="center"/>
      <protection locked="0"/>
    </xf>
    <xf numFmtId="164" fontId="4" fillId="0" borderId="57" xfId="0" applyNumberFormat="1" applyFont="1" applyBorder="1" applyAlignment="1">
      <alignment horizontal="right" vertical="center"/>
    </xf>
    <xf numFmtId="164" fontId="4" fillId="3" borderId="58" xfId="0" applyNumberFormat="1" applyFont="1" applyFill="1" applyBorder="1" applyAlignment="1">
      <alignment horizontal="right" vertical="center"/>
    </xf>
    <xf numFmtId="164" fontId="6" fillId="4" borderId="59" xfId="0" applyNumberFormat="1" applyFont="1" applyFill="1" applyBorder="1" applyAlignment="1" applyProtection="1">
      <alignment horizontal="right" vertical="center"/>
      <protection locked="0"/>
    </xf>
    <xf numFmtId="164" fontId="6" fillId="4" borderId="60" xfId="0" applyNumberFormat="1" applyFont="1" applyFill="1" applyBorder="1" applyAlignment="1" applyProtection="1">
      <alignment horizontal="right" vertical="center"/>
      <protection locked="0"/>
    </xf>
    <xf numFmtId="164" fontId="6" fillId="4" borderId="59" xfId="0" applyNumberFormat="1" applyFont="1" applyFill="1" applyBorder="1" applyAlignment="1" applyProtection="1">
      <alignment horizontal="center" vertical="center"/>
      <protection locked="0"/>
    </xf>
    <xf numFmtId="164" fontId="6" fillId="4" borderId="60" xfId="0" applyNumberFormat="1" applyFont="1" applyFill="1" applyBorder="1" applyAlignment="1" applyProtection="1">
      <alignment horizontal="center" vertical="center"/>
      <protection locked="0"/>
    </xf>
    <xf numFmtId="164" fontId="4" fillId="0" borderId="60" xfId="0" applyNumberFormat="1" applyFont="1" applyBorder="1" applyAlignment="1">
      <alignment horizontal="right" vertical="center"/>
    </xf>
    <xf numFmtId="164" fontId="4" fillId="8" borderId="61" xfId="0" applyNumberFormat="1" applyFont="1" applyFill="1" applyBorder="1" applyAlignment="1">
      <alignment horizontal="right" vertical="center"/>
    </xf>
    <xf numFmtId="164" fontId="4" fillId="0" borderId="42" xfId="0" applyNumberFormat="1" applyFont="1" applyBorder="1" applyAlignment="1">
      <alignment horizontal="right" vertical="center"/>
    </xf>
    <xf numFmtId="164" fontId="4" fillId="0" borderId="62" xfId="0" applyNumberFormat="1" applyFont="1" applyBorder="1" applyAlignment="1">
      <alignment horizontal="right" vertical="center"/>
    </xf>
    <xf numFmtId="164" fontId="4" fillId="8" borderId="43" xfId="0" applyNumberFormat="1" applyFont="1" applyFill="1" applyBorder="1" applyAlignment="1">
      <alignment horizontal="right" vertical="center"/>
    </xf>
    <xf numFmtId="164" fontId="4" fillId="0" borderId="42" xfId="0" applyNumberFormat="1" applyFont="1" applyBorder="1" applyAlignment="1">
      <alignment horizontal="center" vertical="center"/>
    </xf>
    <xf numFmtId="164" fontId="4" fillId="0" borderId="62" xfId="0" applyNumberFormat="1" applyFont="1" applyBorder="1" applyAlignment="1">
      <alignment horizontal="center" vertical="center"/>
    </xf>
    <xf numFmtId="164" fontId="4" fillId="8" borderId="40" xfId="0" applyNumberFormat="1" applyFont="1" applyFill="1" applyBorder="1" applyAlignment="1">
      <alignment horizontal="right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/>
    </xf>
    <xf numFmtId="3" fontId="11" fillId="0" borderId="11" xfId="0" applyNumberFormat="1" applyFont="1" applyBorder="1" applyAlignment="1">
      <alignment horizontal="center" vertical="center"/>
    </xf>
    <xf numFmtId="3" fontId="11" fillId="0" borderId="14" xfId="0" applyNumberFormat="1" applyFont="1" applyBorder="1" applyAlignment="1">
      <alignment horizontal="center" vertical="center"/>
    </xf>
    <xf numFmtId="3" fontId="11" fillId="0" borderId="42" xfId="0" applyNumberFormat="1" applyFont="1" applyBorder="1" applyAlignment="1">
      <alignment horizontal="center" vertical="center"/>
    </xf>
    <xf numFmtId="3" fontId="11" fillId="0" borderId="63" xfId="0" applyNumberFormat="1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/>
    </xf>
    <xf numFmtId="0" fontId="11" fillId="3" borderId="40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6" fillId="0" borderId="5" xfId="0" applyFont="1" applyBorder="1" applyAlignment="1">
      <alignment horizontal="right" vertical="center"/>
    </xf>
    <xf numFmtId="3" fontId="17" fillId="0" borderId="23" xfId="5" applyNumberFormat="1" applyFont="1" applyBorder="1" applyAlignment="1">
      <alignment horizontal="right" vertical="center"/>
    </xf>
    <xf numFmtId="3" fontId="17" fillId="0" borderId="21" xfId="5" applyNumberFormat="1" applyFont="1" applyBorder="1" applyAlignment="1">
      <alignment horizontal="right" vertical="center"/>
    </xf>
    <xf numFmtId="3" fontId="17" fillId="0" borderId="17" xfId="5" applyNumberFormat="1" applyFont="1" applyBorder="1" applyAlignment="1">
      <alignment horizontal="right" vertical="center"/>
    </xf>
    <xf numFmtId="3" fontId="17" fillId="0" borderId="24" xfId="5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4" borderId="0" xfId="0" applyFont="1" applyFill="1" applyAlignment="1" applyProtection="1">
      <alignment horizontal="center" vertical="center"/>
      <protection locked="0"/>
    </xf>
    <xf numFmtId="0" fontId="19" fillId="0" borderId="14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10" fillId="6" borderId="41" xfId="0" applyFont="1" applyFill="1" applyBorder="1" applyAlignment="1">
      <alignment horizontal="center" vertical="center" wrapText="1"/>
    </xf>
    <xf numFmtId="0" fontId="10" fillId="6" borderId="24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4" borderId="64" xfId="0" applyFont="1" applyFill="1" applyBorder="1" applyAlignment="1" applyProtection="1">
      <alignment horizontal="center" vertical="center"/>
      <protection locked="0"/>
    </xf>
    <xf numFmtId="0" fontId="4" fillId="4" borderId="65" xfId="0" applyFont="1" applyFill="1" applyBorder="1" applyAlignment="1" applyProtection="1">
      <alignment horizontal="center" vertical="center"/>
      <protection locked="0"/>
    </xf>
    <xf numFmtId="0" fontId="4" fillId="4" borderId="66" xfId="0" applyFont="1" applyFill="1" applyBorder="1" applyAlignment="1" applyProtection="1">
      <alignment horizontal="center" vertical="center"/>
      <protection locked="0"/>
    </xf>
    <xf numFmtId="0" fontId="10" fillId="6" borderId="25" xfId="0" applyFont="1" applyFill="1" applyBorder="1" applyAlignment="1">
      <alignment horizontal="center" vertical="center" wrapText="1"/>
    </xf>
    <xf numFmtId="0" fontId="8" fillId="6" borderId="44" xfId="0" applyFont="1" applyFill="1" applyBorder="1" applyAlignment="1">
      <alignment horizontal="center" vertical="center" wrapText="1"/>
    </xf>
    <xf numFmtId="0" fontId="8" fillId="6" borderId="45" xfId="0" applyFont="1" applyFill="1" applyBorder="1" applyAlignment="1">
      <alignment horizontal="center" vertical="center" wrapText="1"/>
    </xf>
    <xf numFmtId="3" fontId="10" fillId="6" borderId="46" xfId="0" applyNumberFormat="1" applyFont="1" applyFill="1" applyBorder="1" applyAlignment="1">
      <alignment horizontal="center" vertical="center" wrapText="1"/>
    </xf>
    <xf numFmtId="3" fontId="10" fillId="6" borderId="47" xfId="0" applyNumberFormat="1" applyFont="1" applyFill="1" applyBorder="1" applyAlignment="1">
      <alignment horizontal="center" vertical="center" wrapText="1"/>
    </xf>
    <xf numFmtId="0" fontId="10" fillId="6" borderId="48" xfId="0" applyFont="1" applyFill="1" applyBorder="1" applyAlignment="1">
      <alignment horizontal="center" vertical="center"/>
    </xf>
    <xf numFmtId="0" fontId="10" fillId="6" borderId="49" xfId="0" applyFont="1" applyFill="1" applyBorder="1" applyAlignment="1">
      <alignment horizontal="center" vertical="center"/>
    </xf>
    <xf numFmtId="0" fontId="10" fillId="6" borderId="50" xfId="0" applyFont="1" applyFill="1" applyBorder="1" applyAlignment="1">
      <alignment horizontal="center" vertical="center"/>
    </xf>
    <xf numFmtId="0" fontId="20" fillId="7" borderId="13" xfId="0" applyFont="1" applyFill="1" applyBorder="1" applyAlignment="1">
      <alignment horizontal="center" vertical="center" wrapText="1"/>
    </xf>
    <xf numFmtId="0" fontId="20" fillId="7" borderId="20" xfId="0" applyFont="1" applyFill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</cellXfs>
  <cellStyles count="6">
    <cellStyle name="Normal" xfId="0" builtinId="0"/>
    <cellStyle name="Normal 2" xfId="1" xr:uid="{F992BFC5-F6D6-4031-8B80-A01F87AB8996}"/>
    <cellStyle name="Normal 2 2" xfId="2" xr:uid="{471030EA-E778-4967-BE8E-13DD67C2DC5A}"/>
    <cellStyle name="Normal 3" xfId="3" xr:uid="{DB45C504-548F-4232-94F3-9F47F824BF38}"/>
    <cellStyle name="Normal_bodovnik-juli 2010" xfId="4" xr:uid="{C3E9CE8B-F62A-4929-B284-21C22795EC17}"/>
    <cellStyle name="Normal_бодовник-19-08" xfId="5" xr:uid="{ABCB6322-D30F-4858-88BE-2EC4AE69845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74085</xdr:colOff>
      <xdr:row>29</xdr:row>
      <xdr:rowOff>102659</xdr:rowOff>
    </xdr:from>
    <xdr:to>
      <xdr:col>6</xdr:col>
      <xdr:colOff>285751</xdr:colOff>
      <xdr:row>36</xdr:row>
      <xdr:rowOff>15875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2F1916D3-5BD3-0000-CAE2-ABAEA937B12F}"/>
            </a:ext>
          </a:extLst>
        </xdr:cNvPr>
        <xdr:cNvSpPr txBox="1">
          <a:spLocks noChangeArrowheads="1"/>
        </xdr:cNvSpPr>
      </xdr:nvSpPr>
      <xdr:spPr bwMode="auto">
        <a:xfrm>
          <a:off x="74085" y="6944784"/>
          <a:ext cx="6387041" cy="116734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lnSpc>
              <a:spcPts val="900"/>
            </a:lnSpc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Вредностите на здравствените услуги во кварталите се задолжително цели броеви</a:t>
          </a:r>
          <a:r>
            <a:rPr lang="en-US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 </a:t>
          </a:r>
          <a:r>
            <a:rPr lang="mk-MK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(без децимали). Не смеат да се внесуваат други знаци затоа што ќе јави грешка.</a:t>
          </a:r>
        </a:p>
        <a:p>
          <a:pPr marL="0" indent="0" algn="l" rtl="0">
            <a:lnSpc>
              <a:spcPts val="800"/>
            </a:lnSpc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Ако треба да се брише некој внесен податок тоа правете го со </a:t>
          </a:r>
          <a:r>
            <a:rPr lang="en-US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delete </a:t>
          </a:r>
          <a:r>
            <a:rPr lang="mk-MK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Означете ја ќелијата во која треба да се брише податокот и тогаш притиснете </a:t>
          </a:r>
          <a:r>
            <a:rPr lang="en-US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delete</a:t>
          </a:r>
          <a:r>
            <a:rPr lang="mk-MK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.</a:t>
          </a:r>
          <a:endParaRPr lang="en-US" sz="800" b="0" i="0" u="none" strike="noStrike" baseline="0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marL="0" indent="0" algn="l" rtl="0">
            <a:lnSpc>
              <a:spcPts val="900"/>
            </a:lnSpc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Ако податокот го избришете со </a:t>
          </a:r>
          <a:r>
            <a:rPr lang="en-US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Space</a:t>
          </a:r>
          <a:r>
            <a:rPr lang="mk-MK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 (големата типка за проред) тогаш ќе се јави грешка во колоните 4 и 12. Податоците се пополнуваат само во полињата што се означени со жолто. Доколку се исполни образецот услугите што треба да се дополнат, впишете ги во нов образец на истиот начин како и претходниот.</a:t>
          </a:r>
        </a:p>
        <a:p>
          <a:pPr marL="0" indent="0" algn="l" rtl="0">
            <a:lnSpc>
              <a:spcPts val="800"/>
            </a:lnSpc>
            <a:defRPr sz="1000"/>
          </a:pPr>
          <a:r>
            <a:rPr lang="mk-MK" sz="8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Прво се пополнува образецот електронски, истиот се печати и потпишан од овластеното лице се доставува до ФЗОМ заедно со понудата. </a:t>
          </a:r>
          <a:endParaRPr lang="en-US" sz="800" b="0" i="0" u="none" strike="noStrike" baseline="0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mk-MK" sz="800" b="1" i="0" baseline="0">
              <a:effectLst/>
              <a:latin typeface="+mn-lt"/>
              <a:ea typeface="+mn-ea"/>
              <a:cs typeface="+mn-cs"/>
            </a:rPr>
            <a:t>Забелешка: </a:t>
          </a:r>
          <a:r>
            <a:rPr lang="mk-MK" sz="800" b="0" i="0" baseline="0">
              <a:effectLst/>
              <a:latin typeface="+mn-lt"/>
              <a:ea typeface="+mn-ea"/>
              <a:cs typeface="+mn-cs"/>
            </a:rPr>
            <a:t>планот за специјалистички услуги треба да се пополнува посебно за секоја дејност (пример: план за очни</a:t>
          </a:r>
          <a:r>
            <a:rPr lang="en-US" sz="800" b="0" i="0" baseline="0">
              <a:effectLst/>
              <a:latin typeface="+mn-lt"/>
              <a:ea typeface="+mn-ea"/>
              <a:cs typeface="+mn-cs"/>
            </a:rPr>
            <a:t>,</a:t>
          </a:r>
          <a:r>
            <a:rPr lang="mk-MK" sz="800" b="0" i="0" baseline="0">
              <a:effectLst/>
              <a:latin typeface="+mn-lt"/>
              <a:ea typeface="+mn-ea"/>
              <a:cs typeface="+mn-cs"/>
            </a:rPr>
            <a:t> план за ОРЛ, план за интерна, итн.)</a:t>
          </a:r>
          <a:endParaRPr lang="mk-MK" sz="800">
            <a:effectLst/>
            <a:latin typeface="+mn-lt"/>
          </a:endParaRPr>
        </a:p>
        <a:p>
          <a:pPr marL="0" indent="0" algn="l" rtl="0">
            <a:lnSpc>
              <a:spcPts val="900"/>
            </a:lnSpc>
            <a:defRPr sz="1000"/>
          </a:pPr>
          <a:endParaRPr lang="mk-MK" sz="800" b="0" i="0" u="none" strike="noStrike" baseline="0">
            <a:solidFill>
              <a:srgbClr val="000000"/>
            </a:solidFill>
            <a:latin typeface="StobiSerif Regular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CB45-9FE4-4F5D-8EAF-8C57D208AEFA}">
  <sheetPr>
    <tabColor rgb="FFFF0000"/>
  </sheetPr>
  <dimension ref="A1:P33"/>
  <sheetViews>
    <sheetView showGridLines="0" tabSelected="1" zoomScale="90" zoomScaleNormal="90" workbookViewId="0">
      <selection activeCell="E15" sqref="E15"/>
    </sheetView>
  </sheetViews>
  <sheetFormatPr defaultRowHeight="15.75" x14ac:dyDescent="0.25"/>
  <cols>
    <col min="1" max="1" width="4.7109375" style="6" customWidth="1"/>
    <col min="2" max="2" width="11.7109375" style="10" customWidth="1"/>
    <col min="3" max="3" width="41.140625" style="46" customWidth="1"/>
    <col min="4" max="4" width="9.7109375" style="47" customWidth="1"/>
    <col min="5" max="5" width="12.7109375" style="47" customWidth="1"/>
    <col min="6" max="7" width="12.7109375" style="7" customWidth="1"/>
    <col min="8" max="8" width="11.7109375" style="7" customWidth="1"/>
    <col min="9" max="9" width="9.140625" style="7" bestFit="1" customWidth="1"/>
    <col min="10" max="10" width="10.85546875" style="7" bestFit="1" customWidth="1"/>
    <col min="11" max="11" width="9.7109375" style="7" bestFit="1" customWidth="1"/>
    <col min="12" max="12" width="12.7109375" style="7" customWidth="1"/>
    <col min="13" max="13" width="8.85546875" style="7" customWidth="1"/>
    <col min="14" max="14" width="1.7109375" style="7" hidden="1" customWidth="1"/>
    <col min="15" max="15" width="7.85546875" style="7" customWidth="1"/>
    <col min="16" max="16384" width="9.140625" style="7"/>
  </cols>
  <sheetData>
    <row r="1" spans="1:16" s="4" customFormat="1" ht="24.75" customHeight="1" x14ac:dyDescent="0.2">
      <c r="A1" s="1"/>
      <c r="B1" s="162" t="s">
        <v>1</v>
      </c>
      <c r="C1" s="163"/>
      <c r="D1" s="2"/>
      <c r="K1" s="162" t="s">
        <v>39</v>
      </c>
      <c r="L1" s="163"/>
    </row>
    <row r="2" spans="1:16" x14ac:dyDescent="0.25">
      <c r="B2" s="3"/>
      <c r="C2" s="3"/>
      <c r="D2" s="2"/>
      <c r="E2" s="3"/>
      <c r="I2" s="3"/>
      <c r="J2" s="3"/>
      <c r="K2" s="93"/>
    </row>
    <row r="3" spans="1:16" s="4" customFormat="1" ht="24.75" customHeight="1" x14ac:dyDescent="0.2">
      <c r="C3" s="139" t="s">
        <v>56</v>
      </c>
      <c r="D3" s="164"/>
      <c r="E3" s="165"/>
      <c r="F3" s="165"/>
      <c r="G3" s="165"/>
      <c r="H3" s="165"/>
      <c r="I3" s="165"/>
      <c r="J3" s="166"/>
      <c r="K3" s="5"/>
      <c r="P3" s="4" t="s">
        <v>0</v>
      </c>
    </row>
    <row r="4" spans="1:16" x14ac:dyDescent="0.25">
      <c r="A4" s="9"/>
      <c r="C4" s="7"/>
      <c r="D4" s="7"/>
      <c r="E4" s="7"/>
      <c r="I4" s="11"/>
      <c r="J4" s="12"/>
      <c r="K4" s="8"/>
    </row>
    <row r="5" spans="1:16" x14ac:dyDescent="0.25">
      <c r="A5" s="9"/>
      <c r="B5" s="152" t="s">
        <v>34</v>
      </c>
      <c r="C5" s="152"/>
      <c r="D5" s="152"/>
      <c r="E5" s="152"/>
      <c r="F5" s="152"/>
      <c r="G5" s="152"/>
      <c r="H5" s="152"/>
      <c r="I5" s="152"/>
      <c r="J5" s="152"/>
      <c r="K5" s="8"/>
    </row>
    <row r="6" spans="1:16" s="14" customFormat="1" ht="35.25" customHeight="1" x14ac:dyDescent="0.25">
      <c r="B6" s="153" t="s">
        <v>53</v>
      </c>
      <c r="C6" s="154"/>
      <c r="D6" s="154"/>
      <c r="E6" s="154"/>
      <c r="F6" s="154"/>
      <c r="G6" s="154"/>
      <c r="H6" s="154"/>
      <c r="I6" s="154"/>
      <c r="J6" s="154"/>
      <c r="K6" s="13"/>
      <c r="P6" s="15"/>
    </row>
    <row r="7" spans="1:16" s="14" customFormat="1" ht="22.5" customHeight="1" x14ac:dyDescent="0.25">
      <c r="B7" s="155" t="s">
        <v>36</v>
      </c>
      <c r="C7" s="156"/>
      <c r="D7" s="156"/>
      <c r="E7" s="156"/>
      <c r="F7" s="97"/>
      <c r="G7" s="18" t="s">
        <v>37</v>
      </c>
      <c r="H7" s="140"/>
      <c r="K7" s="13"/>
      <c r="P7" s="15"/>
    </row>
    <row r="8" spans="1:16" s="20" customFormat="1" ht="19.5" customHeight="1" x14ac:dyDescent="0.2">
      <c r="A8" s="16" t="s">
        <v>0</v>
      </c>
      <c r="C8" s="17" t="s">
        <v>35</v>
      </c>
      <c r="D8" s="157"/>
      <c r="E8" s="157"/>
      <c r="F8" s="157"/>
      <c r="G8" s="157"/>
      <c r="H8" s="140"/>
      <c r="I8" s="140"/>
      <c r="J8" s="141"/>
      <c r="K8" s="142"/>
    </row>
    <row r="9" spans="1:16" s="21" customFormat="1" ht="13.5" customHeight="1" thickBot="1" x14ac:dyDescent="0.25">
      <c r="A9" s="106"/>
      <c r="B9" s="106"/>
      <c r="C9" s="106"/>
      <c r="D9" s="106"/>
      <c r="E9" s="106"/>
      <c r="F9" s="106"/>
      <c r="G9" s="106"/>
      <c r="H9" s="106"/>
      <c r="I9" s="106"/>
      <c r="J9" s="107"/>
      <c r="K9" s="96"/>
    </row>
    <row r="10" spans="1:16" s="21" customFormat="1" ht="20.25" customHeight="1" thickBot="1" x14ac:dyDescent="0.25">
      <c r="A10" s="84"/>
      <c r="B10" s="84"/>
      <c r="C10" s="84"/>
      <c r="D10" s="84"/>
      <c r="E10" s="95" t="s">
        <v>46</v>
      </c>
      <c r="F10" s="149" t="s">
        <v>42</v>
      </c>
      <c r="G10" s="150"/>
      <c r="H10" s="151"/>
      <c r="I10" s="149" t="s">
        <v>57</v>
      </c>
      <c r="J10" s="150"/>
      <c r="K10" s="150"/>
      <c r="L10" s="151"/>
    </row>
    <row r="11" spans="1:16" s="23" customFormat="1" ht="21" customHeight="1" thickBot="1" x14ac:dyDescent="0.25">
      <c r="A11" s="158" t="s">
        <v>2</v>
      </c>
      <c r="B11" s="158" t="s">
        <v>6</v>
      </c>
      <c r="C11" s="168" t="s">
        <v>33</v>
      </c>
      <c r="D11" s="170" t="s">
        <v>3</v>
      </c>
      <c r="E11" s="94" t="s">
        <v>49</v>
      </c>
      <c r="F11" s="88" t="s">
        <v>44</v>
      </c>
      <c r="G11" s="89" t="s">
        <v>45</v>
      </c>
      <c r="H11" s="175" t="s">
        <v>43</v>
      </c>
      <c r="I11" s="172" t="s">
        <v>5</v>
      </c>
      <c r="J11" s="173"/>
      <c r="K11" s="174"/>
      <c r="L11" s="158" t="s">
        <v>43</v>
      </c>
      <c r="M11" s="22"/>
    </row>
    <row r="12" spans="1:16" s="25" customFormat="1" ht="18" customHeight="1" thickTop="1" thickBot="1" x14ac:dyDescent="0.25">
      <c r="A12" s="167"/>
      <c r="B12" s="167"/>
      <c r="C12" s="169"/>
      <c r="D12" s="171"/>
      <c r="E12" s="91" t="s">
        <v>47</v>
      </c>
      <c r="F12" s="92" t="s">
        <v>47</v>
      </c>
      <c r="G12" s="90" t="s">
        <v>48</v>
      </c>
      <c r="H12" s="176"/>
      <c r="I12" s="85" t="s">
        <v>44</v>
      </c>
      <c r="J12" s="86" t="s">
        <v>45</v>
      </c>
      <c r="K12" s="87" t="s">
        <v>4</v>
      </c>
      <c r="L12" s="159"/>
      <c r="M12" s="24"/>
    </row>
    <row r="13" spans="1:16" s="28" customFormat="1" ht="12.75" thickBot="1" x14ac:dyDescent="0.25">
      <c r="A13" s="128">
        <v>1</v>
      </c>
      <c r="B13" s="129">
        <v>2</v>
      </c>
      <c r="C13" s="130">
        <v>3</v>
      </c>
      <c r="D13" s="131">
        <v>4</v>
      </c>
      <c r="E13" s="132">
        <v>5</v>
      </c>
      <c r="F13" s="133">
        <v>6</v>
      </c>
      <c r="G13" s="134">
        <v>7</v>
      </c>
      <c r="H13" s="135" t="s">
        <v>50</v>
      </c>
      <c r="I13" s="136">
        <v>9</v>
      </c>
      <c r="J13" s="137">
        <v>10</v>
      </c>
      <c r="K13" s="135" t="s">
        <v>51</v>
      </c>
      <c r="L13" s="138" t="s">
        <v>52</v>
      </c>
      <c r="M13" s="27"/>
    </row>
    <row r="14" spans="1:16" s="4" customFormat="1" ht="18" customHeight="1" x14ac:dyDescent="0.2">
      <c r="A14" s="48">
        <v>1</v>
      </c>
      <c r="B14" s="103" t="s">
        <v>11</v>
      </c>
      <c r="C14" s="98" t="str">
        <f>IF(N14&gt;2, VLOOKUP(B14,ref_ceni!$B$5:$D$36,2,FALSE),"")</f>
        <v>Емболизација на мозочни анавризми од 1-3 Коили</v>
      </c>
      <c r="D14" s="26">
        <f>IF(N14&gt;0,VLOOKUP(B14,ref_ceni!$B$5:$D$36,3,FALSE),"")</f>
        <v>389700</v>
      </c>
      <c r="E14" s="108"/>
      <c r="F14" s="109"/>
      <c r="G14" s="110"/>
      <c r="H14" s="111">
        <f>F14+G14</f>
        <v>0</v>
      </c>
      <c r="I14" s="112"/>
      <c r="J14" s="113"/>
      <c r="K14" s="114">
        <f>I14+J14</f>
        <v>0</v>
      </c>
      <c r="L14" s="115">
        <f t="shared" ref="L14:L22" si="0">IF(N14&gt;= 2,K14*D14,0)</f>
        <v>0</v>
      </c>
      <c r="M14" s="5"/>
      <c r="N14" s="4">
        <f t="shared" ref="N14:N22" si="1">LEN(B14)</f>
        <v>4</v>
      </c>
    </row>
    <row r="15" spans="1:16" s="4" customFormat="1" ht="18" customHeight="1" x14ac:dyDescent="0.2">
      <c r="A15" s="48">
        <v>2</v>
      </c>
      <c r="B15" s="104" t="s">
        <v>15</v>
      </c>
      <c r="C15" s="98" t="str">
        <f>IF(N15&gt;2, VLOOKUP(B15,ref_ceni!$B$5:$D$36,2,FALSE),"")</f>
        <v>Емболизација на мозочни анавризми од 4-6 Коили</v>
      </c>
      <c r="D15" s="26">
        <f>IF(N15&gt;0,VLOOKUP(B15,ref_ceni!$B$5:$D$36,3,FALSE),"")</f>
        <v>647300</v>
      </c>
      <c r="E15" s="108"/>
      <c r="F15" s="116"/>
      <c r="G15" s="117"/>
      <c r="H15" s="111">
        <f>F15+G15</f>
        <v>0</v>
      </c>
      <c r="I15" s="118"/>
      <c r="J15" s="119"/>
      <c r="K15" s="120">
        <f>I15+J15</f>
        <v>0</v>
      </c>
      <c r="L15" s="115">
        <f t="shared" si="0"/>
        <v>0</v>
      </c>
      <c r="M15" s="5"/>
      <c r="N15" s="4">
        <f t="shared" si="1"/>
        <v>4</v>
      </c>
    </row>
    <row r="16" spans="1:16" s="4" customFormat="1" ht="18" customHeight="1" x14ac:dyDescent="0.2">
      <c r="A16" s="48">
        <v>3</v>
      </c>
      <c r="B16" s="104" t="s">
        <v>17</v>
      </c>
      <c r="C16" s="98" t="str">
        <f>IF(N16&gt;2, VLOOKUP(B16,ref_ceni!$B$5:$D$36,2,FALSE),"")</f>
        <v>Емболизација на мозочни анавризми од 7-9 Коили</v>
      </c>
      <c r="D16" s="26">
        <f>IF(N16&gt;0,VLOOKUP(B16,ref_ceni!$B$5:$D$36,3,FALSE),"")</f>
        <v>904800</v>
      </c>
      <c r="E16" s="108"/>
      <c r="F16" s="116"/>
      <c r="G16" s="117"/>
      <c r="H16" s="111">
        <f t="shared" ref="H16:H22" si="2">F16+G16</f>
        <v>0</v>
      </c>
      <c r="I16" s="118"/>
      <c r="J16" s="119"/>
      <c r="K16" s="120">
        <f t="shared" ref="K16:K22" si="3">I16+J16</f>
        <v>0</v>
      </c>
      <c r="L16" s="115">
        <f t="shared" si="0"/>
        <v>0</v>
      </c>
      <c r="M16" s="5"/>
      <c r="N16" s="4">
        <f t="shared" si="1"/>
        <v>4</v>
      </c>
    </row>
    <row r="17" spans="1:14" s="4" customFormat="1" ht="18" customHeight="1" x14ac:dyDescent="0.2">
      <c r="A17" s="48">
        <v>4</v>
      </c>
      <c r="B17" s="104" t="s">
        <v>19</v>
      </c>
      <c r="C17" s="98" t="str">
        <f>IF(N17&gt;2, VLOOKUP(B17,ref_ceni!$B$5:$D$36,2,FALSE),"")</f>
        <v>Емболизација на мозочни анавризми од 10-12 Коили</v>
      </c>
      <c r="D17" s="26">
        <f>IF(N17&gt;0,VLOOKUP(B17,ref_ceni!$B$5:$D$36,3,FALSE),"")</f>
        <v>1162400</v>
      </c>
      <c r="E17" s="108"/>
      <c r="F17" s="116"/>
      <c r="G17" s="117"/>
      <c r="H17" s="111">
        <f t="shared" si="2"/>
        <v>0</v>
      </c>
      <c r="I17" s="118"/>
      <c r="J17" s="119"/>
      <c r="K17" s="120">
        <f t="shared" si="3"/>
        <v>0</v>
      </c>
      <c r="L17" s="115">
        <f t="shared" si="0"/>
        <v>0</v>
      </c>
      <c r="M17" s="5"/>
      <c r="N17" s="4">
        <f t="shared" si="1"/>
        <v>4</v>
      </c>
    </row>
    <row r="18" spans="1:14" s="4" customFormat="1" ht="18" customHeight="1" x14ac:dyDescent="0.2">
      <c r="A18" s="48">
        <v>5</v>
      </c>
      <c r="B18" s="104" t="s">
        <v>21</v>
      </c>
      <c r="C18" s="98" t="str">
        <f>IF(N18&gt;2, VLOOKUP(B18,ref_ceni!$B$5:$D$36,2,FALSE),"")</f>
        <v>Емболизација на мозочни анавризми над 12 Коили</v>
      </c>
      <c r="D18" s="26">
        <f>IF(N18&gt;0,VLOOKUP(B18,ref_ceni!$B$5:$D$36,3,FALSE),"")</f>
        <v>1334100</v>
      </c>
      <c r="E18" s="108"/>
      <c r="F18" s="116"/>
      <c r="G18" s="117"/>
      <c r="H18" s="111">
        <f t="shared" si="2"/>
        <v>0</v>
      </c>
      <c r="I18" s="118"/>
      <c r="J18" s="119"/>
      <c r="K18" s="120">
        <f t="shared" si="3"/>
        <v>0</v>
      </c>
      <c r="L18" s="115">
        <f t="shared" si="0"/>
        <v>0</v>
      </c>
      <c r="M18" s="5"/>
      <c r="N18" s="4">
        <f t="shared" si="1"/>
        <v>4</v>
      </c>
    </row>
    <row r="19" spans="1:14" s="4" customFormat="1" ht="22.5" x14ac:dyDescent="0.2">
      <c r="A19" s="48">
        <v>6</v>
      </c>
      <c r="B19" s="104" t="s">
        <v>23</v>
      </c>
      <c r="C19" s="98" t="str">
        <f>IF(N19&gt;2, VLOOKUP(B19,ref_ceni!$B$5:$D$36,2,FALSE),"")</f>
        <v>Поставување на насочувач на проток (flow diverter) во мозочни крвни садови</v>
      </c>
      <c r="D19" s="26">
        <f>IF(N19&gt;0,VLOOKUP(B19,ref_ceni!$B$5:$D$36,3,FALSE),"")</f>
        <v>818100</v>
      </c>
      <c r="E19" s="108"/>
      <c r="F19" s="116"/>
      <c r="G19" s="117"/>
      <c r="H19" s="111">
        <f t="shared" si="2"/>
        <v>0</v>
      </c>
      <c r="I19" s="118"/>
      <c r="J19" s="119"/>
      <c r="K19" s="120">
        <f t="shared" si="3"/>
        <v>0</v>
      </c>
      <c r="L19" s="115">
        <f t="shared" si="0"/>
        <v>0</v>
      </c>
      <c r="M19" s="5"/>
      <c r="N19" s="4">
        <f t="shared" si="1"/>
        <v>4</v>
      </c>
    </row>
    <row r="20" spans="1:14" s="4" customFormat="1" ht="18" customHeight="1" x14ac:dyDescent="0.2">
      <c r="A20" s="48">
        <v>7</v>
      </c>
      <c r="B20" s="104" t="s">
        <v>25</v>
      </c>
      <c r="C20" s="98" t="str">
        <f>IF(N20&gt;2, VLOOKUP(B20,ref_ceni!$B$5:$D$36,2,FALSE),"")</f>
        <v>Поставување на стент во мозочни крвни садови</v>
      </c>
      <c r="D20" s="26">
        <f>IF(N20&gt;0,VLOOKUP(B20,ref_ceni!$B$5:$D$36,3,FALSE),"")</f>
        <v>273000</v>
      </c>
      <c r="E20" s="108"/>
      <c r="F20" s="116"/>
      <c r="G20" s="117"/>
      <c r="H20" s="111">
        <f t="shared" si="2"/>
        <v>0</v>
      </c>
      <c r="I20" s="118"/>
      <c r="J20" s="119"/>
      <c r="K20" s="120">
        <f t="shared" si="3"/>
        <v>0</v>
      </c>
      <c r="L20" s="115">
        <f t="shared" si="0"/>
        <v>0</v>
      </c>
      <c r="M20" s="5"/>
      <c r="N20" s="4">
        <f t="shared" si="1"/>
        <v>4</v>
      </c>
    </row>
    <row r="21" spans="1:14" s="4" customFormat="1" ht="22.5" x14ac:dyDescent="0.2">
      <c r="A21" s="48">
        <v>8</v>
      </c>
      <c r="B21" s="104" t="s">
        <v>27</v>
      </c>
      <c r="C21" s="98" t="str">
        <f>IF(N21&gt;2, VLOOKUP(B21,ref_ceni!$B$5:$D$36,2,FALSE),"")</f>
        <v>Механичка тромбектомија при акутен исхемичен мозочен удар (со еден стент ретривер)</v>
      </c>
      <c r="D21" s="26">
        <f>IF(N21&gt;0,VLOOKUP(B21,ref_ceni!$B$5:$D$36,3,FALSE),"")</f>
        <v>566375</v>
      </c>
      <c r="E21" s="108"/>
      <c r="F21" s="116"/>
      <c r="G21" s="117"/>
      <c r="H21" s="111">
        <f t="shared" si="2"/>
        <v>0</v>
      </c>
      <c r="I21" s="118"/>
      <c r="J21" s="119"/>
      <c r="K21" s="120">
        <f t="shared" si="3"/>
        <v>0</v>
      </c>
      <c r="L21" s="115">
        <f t="shared" si="0"/>
        <v>0</v>
      </c>
      <c r="M21" s="5"/>
      <c r="N21" s="4">
        <f t="shared" si="1"/>
        <v>4</v>
      </c>
    </row>
    <row r="22" spans="1:14" s="4" customFormat="1" ht="23.25" thickBot="1" x14ac:dyDescent="0.25">
      <c r="A22" s="48">
        <v>9</v>
      </c>
      <c r="B22" s="105" t="s">
        <v>31</v>
      </c>
      <c r="C22" s="98" t="str">
        <f>IF(N22&gt;2, VLOOKUP(B22,ref_ceni!$B$5:$D$36,2,FALSE),"")</f>
        <v>Механичка тромбектомија при акутен исхемичен мозочен удар (со два стент ретривери)</v>
      </c>
      <c r="D22" s="26">
        <f>IF(N22&gt;0,VLOOKUP(B22,ref_ceni!$B$5:$D$36,3,FALSE),"")</f>
        <v>834375</v>
      </c>
      <c r="E22" s="108"/>
      <c r="F22" s="116"/>
      <c r="G22" s="117"/>
      <c r="H22" s="111">
        <f t="shared" si="2"/>
        <v>0</v>
      </c>
      <c r="I22" s="118"/>
      <c r="J22" s="119"/>
      <c r="K22" s="120">
        <f t="shared" si="3"/>
        <v>0</v>
      </c>
      <c r="L22" s="115">
        <f t="shared" si="0"/>
        <v>0</v>
      </c>
      <c r="M22" s="5"/>
      <c r="N22" s="4">
        <f t="shared" si="1"/>
        <v>4</v>
      </c>
    </row>
    <row r="23" spans="1:14" s="28" customFormat="1" ht="15.75" customHeight="1" thickBot="1" x14ac:dyDescent="0.25">
      <c r="A23" s="49"/>
      <c r="B23" s="50"/>
      <c r="C23" s="160" t="s">
        <v>4</v>
      </c>
      <c r="D23" s="161"/>
      <c r="E23" s="121">
        <f t="shared" ref="E23:L23" si="4" xml:space="preserve"> SUM(E14:E22)</f>
        <v>0</v>
      </c>
      <c r="F23" s="122">
        <f t="shared" si="4"/>
        <v>0</v>
      </c>
      <c r="G23" s="123">
        <f t="shared" si="4"/>
        <v>0</v>
      </c>
      <c r="H23" s="124">
        <f t="shared" si="4"/>
        <v>0</v>
      </c>
      <c r="I23" s="125">
        <f t="shared" si="4"/>
        <v>0</v>
      </c>
      <c r="J23" s="126">
        <f t="shared" si="4"/>
        <v>0</v>
      </c>
      <c r="K23" s="123">
        <f t="shared" si="4"/>
        <v>0</v>
      </c>
      <c r="L23" s="127">
        <f t="shared" si="4"/>
        <v>0</v>
      </c>
      <c r="M23" s="27"/>
    </row>
    <row r="24" spans="1:14" s="28" customFormat="1" ht="12.75" x14ac:dyDescent="0.2">
      <c r="A24" s="29"/>
      <c r="B24" s="30"/>
      <c r="C24" s="31"/>
      <c r="D24" s="32"/>
      <c r="E24" s="32"/>
      <c r="F24" s="33"/>
      <c r="G24" s="33"/>
      <c r="H24" s="33"/>
      <c r="I24" s="33"/>
      <c r="K24" s="34"/>
    </row>
    <row r="25" spans="1:14" s="28" customFormat="1" ht="12.75" x14ac:dyDescent="0.2">
      <c r="A25" s="99"/>
      <c r="B25" s="100"/>
      <c r="C25" s="101"/>
      <c r="D25" s="102"/>
      <c r="E25" s="45"/>
    </row>
    <row r="26" spans="1:14" s="28" customFormat="1" ht="12.75" x14ac:dyDescent="0.2">
      <c r="A26" s="99"/>
      <c r="B26" s="100"/>
      <c r="C26" s="101"/>
      <c r="D26" s="102"/>
      <c r="E26" s="45"/>
    </row>
    <row r="27" spans="1:14" s="28" customFormat="1" ht="18" customHeight="1" x14ac:dyDescent="0.2">
      <c r="A27" s="19"/>
      <c r="B27" s="16" t="s">
        <v>38</v>
      </c>
      <c r="C27" s="53"/>
      <c r="D27" s="35" t="s">
        <v>37</v>
      </c>
      <c r="E27" s="36"/>
      <c r="F27" s="36"/>
      <c r="G27" s="36"/>
      <c r="H27" s="147" t="s">
        <v>40</v>
      </c>
      <c r="I27" s="147"/>
      <c r="J27" s="147"/>
      <c r="K27" s="147"/>
    </row>
    <row r="28" spans="1:14" s="28" customFormat="1" ht="15" customHeight="1" x14ac:dyDescent="0.2">
      <c r="C28" s="37"/>
      <c r="H28" s="148"/>
      <c r="I28" s="148"/>
      <c r="J28" s="148"/>
      <c r="K28" s="148"/>
    </row>
    <row r="29" spans="1:14" ht="18" customHeight="1" x14ac:dyDescent="0.25">
      <c r="A29" s="28"/>
      <c r="B29" s="51" t="s">
        <v>41</v>
      </c>
      <c r="C29" s="54"/>
      <c r="D29" s="28"/>
      <c r="H29" s="148"/>
      <c r="I29" s="148"/>
      <c r="J29" s="148"/>
      <c r="K29" s="148"/>
    </row>
    <row r="30" spans="1:14" s="4" customFormat="1" ht="12.95" customHeight="1" x14ac:dyDescent="0.2">
      <c r="A30" s="37"/>
      <c r="B30" s="37"/>
      <c r="C30" s="38"/>
      <c r="D30" s="28"/>
    </row>
    <row r="31" spans="1:14" s="4" customFormat="1" ht="12.95" customHeight="1" x14ac:dyDescent="0.2">
      <c r="A31" s="39"/>
      <c r="B31" s="40"/>
      <c r="C31" s="41"/>
      <c r="D31" s="42"/>
      <c r="E31" s="42"/>
      <c r="F31" s="40"/>
      <c r="G31" s="40"/>
    </row>
    <row r="32" spans="1:14" s="4" customFormat="1" ht="12.75" x14ac:dyDescent="0.2">
      <c r="A32" s="52"/>
      <c r="B32" s="52"/>
      <c r="C32" s="52"/>
      <c r="D32" s="52"/>
      <c r="E32" s="52"/>
      <c r="F32" s="52"/>
      <c r="G32" s="52"/>
    </row>
    <row r="33" spans="1:5" s="4" customFormat="1" ht="12.95" customHeight="1" x14ac:dyDescent="0.2">
      <c r="A33" s="43"/>
      <c r="C33" s="44"/>
      <c r="D33" s="45"/>
      <c r="E33" s="45"/>
    </row>
  </sheetData>
  <sheetProtection algorithmName="SHA-512" hashValue="uyKFnMcLw0i63uC1Sov3iyZSh3EvcP/59wMnZ26q0b64jy4mmqmbVrbt6MfGFsYumYHw+gPmAV+TWPA0kj0jDw==" saltValue="SSZ65ltMfyGtEcdmf+zC7A==" spinCount="100000" sheet="1" formatRows="0" insertColumns="0"/>
  <mergeCells count="19">
    <mergeCell ref="K1:L1"/>
    <mergeCell ref="B1:C1"/>
    <mergeCell ref="F10:H10"/>
    <mergeCell ref="D3:J3"/>
    <mergeCell ref="A11:A12"/>
    <mergeCell ref="B11:B12"/>
    <mergeCell ref="C11:C12"/>
    <mergeCell ref="D11:D12"/>
    <mergeCell ref="I11:K11"/>
    <mergeCell ref="H11:H12"/>
    <mergeCell ref="H27:K27"/>
    <mergeCell ref="H28:K29"/>
    <mergeCell ref="I10:L10"/>
    <mergeCell ref="B5:J5"/>
    <mergeCell ref="B6:J6"/>
    <mergeCell ref="B7:E7"/>
    <mergeCell ref="D8:G8"/>
    <mergeCell ref="L11:L12"/>
    <mergeCell ref="C23:D23"/>
  </mergeCells>
  <phoneticPr fontId="3" type="noConversion"/>
  <printOptions horizontalCentered="1"/>
  <pageMargins left="0.23622047244094491" right="0.23622047244094491" top="0.47244094488188981" bottom="0.47244094488188981" header="0.31496062992125984" footer="0.31496062992125984"/>
  <pageSetup paperSize="9" scale="83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C1A81-4041-46D5-9D6C-CB8C42473061}">
  <sheetPr>
    <tabColor rgb="FFFFFF00"/>
  </sheetPr>
  <dimension ref="A2:G14"/>
  <sheetViews>
    <sheetView workbookViewId="0">
      <selection activeCell="D6" sqref="D6:D14"/>
    </sheetView>
  </sheetViews>
  <sheetFormatPr defaultRowHeight="12" x14ac:dyDescent="0.2"/>
  <cols>
    <col min="1" max="1" width="7" style="59" customWidth="1"/>
    <col min="2" max="2" width="9.140625" style="60"/>
    <col min="3" max="3" width="90.7109375" style="61" customWidth="1"/>
    <col min="4" max="4" width="12.7109375" style="62" customWidth="1"/>
    <col min="5" max="5" width="18.85546875" style="62" bestFit="1" customWidth="1"/>
    <col min="6" max="6" width="26.140625" style="62" customWidth="1"/>
    <col min="7" max="16384" width="9.140625" style="62"/>
  </cols>
  <sheetData>
    <row r="2" spans="1:7" s="58" customFormat="1" ht="25.5" customHeight="1" x14ac:dyDescent="0.2">
      <c r="A2" s="55" t="s">
        <v>55</v>
      </c>
      <c r="B2" s="55"/>
      <c r="C2" s="55"/>
      <c r="D2" s="55"/>
      <c r="E2" s="55"/>
      <c r="F2" s="56"/>
      <c r="G2" s="57"/>
    </row>
    <row r="3" spans="1:7" ht="12.75" thickBot="1" x14ac:dyDescent="0.25"/>
    <row r="4" spans="1:7" ht="24.75" thickBot="1" x14ac:dyDescent="0.25">
      <c r="A4" s="63" t="s">
        <v>2</v>
      </c>
      <c r="B4" s="63" t="s">
        <v>7</v>
      </c>
      <c r="C4" s="63" t="s">
        <v>8</v>
      </c>
      <c r="D4" s="64" t="s">
        <v>3</v>
      </c>
      <c r="E4" s="65" t="s">
        <v>10</v>
      </c>
      <c r="F4" s="66" t="s">
        <v>9</v>
      </c>
    </row>
    <row r="5" spans="1:7" s="69" customFormat="1" ht="24.75" thickBot="1" x14ac:dyDescent="0.25">
      <c r="A5" s="77">
        <v>4</v>
      </c>
      <c r="B5" s="67"/>
      <c r="C5" s="68" t="s">
        <v>54</v>
      </c>
      <c r="D5" s="67"/>
      <c r="E5" s="73"/>
      <c r="F5" s="79"/>
      <c r="G5" s="62"/>
    </row>
    <row r="6" spans="1:7" x14ac:dyDescent="0.2">
      <c r="A6" s="74"/>
      <c r="B6" s="70" t="s">
        <v>11</v>
      </c>
      <c r="C6" s="80" t="s">
        <v>12</v>
      </c>
      <c r="D6" s="143">
        <v>389700</v>
      </c>
      <c r="E6" s="81" t="s">
        <v>13</v>
      </c>
      <c r="F6" s="177" t="s">
        <v>14</v>
      </c>
    </row>
    <row r="7" spans="1:7" x14ac:dyDescent="0.2">
      <c r="A7" s="75"/>
      <c r="B7" s="71" t="s">
        <v>15</v>
      </c>
      <c r="C7" s="78" t="s">
        <v>16</v>
      </c>
      <c r="D7" s="143">
        <v>647300</v>
      </c>
      <c r="E7" s="81" t="s">
        <v>13</v>
      </c>
      <c r="F7" s="178"/>
    </row>
    <row r="8" spans="1:7" x14ac:dyDescent="0.2">
      <c r="A8" s="75"/>
      <c r="B8" s="71" t="s">
        <v>17</v>
      </c>
      <c r="C8" s="78" t="s">
        <v>18</v>
      </c>
      <c r="D8" s="143">
        <v>904800</v>
      </c>
      <c r="E8" s="81" t="s">
        <v>13</v>
      </c>
      <c r="F8" s="178"/>
    </row>
    <row r="9" spans="1:7" x14ac:dyDescent="0.2">
      <c r="A9" s="75"/>
      <c r="B9" s="71" t="s">
        <v>19</v>
      </c>
      <c r="C9" s="78" t="s">
        <v>20</v>
      </c>
      <c r="D9" s="143">
        <v>1162400</v>
      </c>
      <c r="E9" s="81" t="s">
        <v>13</v>
      </c>
      <c r="F9" s="178"/>
    </row>
    <row r="10" spans="1:7" x14ac:dyDescent="0.2">
      <c r="A10" s="75"/>
      <c r="B10" s="71" t="s">
        <v>21</v>
      </c>
      <c r="C10" s="78" t="s">
        <v>22</v>
      </c>
      <c r="D10" s="144">
        <v>1334100</v>
      </c>
      <c r="E10" s="81" t="s">
        <v>13</v>
      </c>
      <c r="F10" s="178"/>
    </row>
    <row r="11" spans="1:7" x14ac:dyDescent="0.2">
      <c r="A11" s="75"/>
      <c r="B11" s="71" t="s">
        <v>23</v>
      </c>
      <c r="C11" s="78" t="s">
        <v>24</v>
      </c>
      <c r="D11" s="143">
        <v>818100</v>
      </c>
      <c r="E11" s="81" t="s">
        <v>13</v>
      </c>
      <c r="F11" s="178"/>
    </row>
    <row r="12" spans="1:7" x14ac:dyDescent="0.2">
      <c r="A12" s="75"/>
      <c r="B12" s="71" t="s">
        <v>25</v>
      </c>
      <c r="C12" s="78" t="s">
        <v>26</v>
      </c>
      <c r="D12" s="143">
        <v>273000</v>
      </c>
      <c r="E12" s="81" t="s">
        <v>13</v>
      </c>
      <c r="F12" s="178"/>
    </row>
    <row r="13" spans="1:7" x14ac:dyDescent="0.2">
      <c r="A13" s="75"/>
      <c r="B13" s="71" t="s">
        <v>27</v>
      </c>
      <c r="C13" s="78" t="s">
        <v>28</v>
      </c>
      <c r="D13" s="145">
        <v>566375</v>
      </c>
      <c r="E13" s="81" t="s">
        <v>29</v>
      </c>
      <c r="F13" s="178" t="s">
        <v>30</v>
      </c>
    </row>
    <row r="14" spans="1:7" ht="12.75" thickBot="1" x14ac:dyDescent="0.25">
      <c r="A14" s="76"/>
      <c r="B14" s="72" t="s">
        <v>31</v>
      </c>
      <c r="C14" s="83" t="s">
        <v>32</v>
      </c>
      <c r="D14" s="146">
        <v>834375</v>
      </c>
      <c r="E14" s="82" t="s">
        <v>29</v>
      </c>
      <c r="F14" s="179"/>
    </row>
  </sheetData>
  <mergeCells count="2">
    <mergeCell ref="F6:F12"/>
    <mergeCell ref="F13:F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ПЛ 2-С</vt:lpstr>
      <vt:lpstr>ref_ceni</vt:lpstr>
      <vt:lpstr>'ПЛ 2-С'!Print_Area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Bedri Memeti</cp:lastModifiedBy>
  <cp:lastPrinted>2025-12-02T18:19:47Z</cp:lastPrinted>
  <dcterms:created xsi:type="dcterms:W3CDTF">2008-07-24T09:02:43Z</dcterms:created>
  <dcterms:modified xsi:type="dcterms:W3CDTF">2026-10-07T12:58:32Z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2025-12-02T18:19:12Z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aa370e55-736c-41ba-947f-add7cbc85e8a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