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2027_obrasci/"/>
    </mc:Choice>
  </mc:AlternateContent>
  <xr:revisionPtr revIDLastSave="240" documentId="8_{5CD0756F-0E3B-496C-95B1-35B7D5562D2E}" xr6:coauthVersionLast="47" xr6:coauthVersionMax="47" xr10:uidLastSave="{EA5BE498-D78F-46BA-A900-9616CAB40220}"/>
  <bookViews>
    <workbookView xWindow="-120" yWindow="-120" windowWidth="29040" windowHeight="15720" tabRatio="599" xr2:uid="{D3910BF4-5818-4AF2-A4EA-69A4ACC30B40}"/>
  </bookViews>
  <sheets>
    <sheet name="ПЛ-2 СС" sheetId="6" r:id="rId1"/>
    <sheet name="ref_ceni" sheetId="8" r:id="rId2"/>
  </sheets>
  <definedNames>
    <definedName name="_xlnm.Print_Area" localSheetId="0">'ПЛ-2 СС'!$A$1:$L$57</definedName>
    <definedName name="_xlnm.Print_Titles" localSheetId="0">'ПЛ-2 СС'!$12:$14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6" l="1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15" i="6"/>
  <c r="K16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E45" i="6"/>
  <c r="N43" i="6"/>
  <c r="L43" i="6" s="1"/>
  <c r="N44" i="6"/>
  <c r="L44" i="6" s="1"/>
  <c r="F45" i="6"/>
  <c r="N16" i="6"/>
  <c r="D16" i="6"/>
  <c r="N17" i="6"/>
  <c r="D17" i="6"/>
  <c r="N18" i="6"/>
  <c r="N19" i="6"/>
  <c r="C19" i="6"/>
  <c r="N20" i="6"/>
  <c r="C20" i="6"/>
  <c r="N21" i="6"/>
  <c r="D21" i="6"/>
  <c r="N22" i="6"/>
  <c r="D22" i="6"/>
  <c r="N23" i="6"/>
  <c r="D23" i="6"/>
  <c r="N24" i="6"/>
  <c r="C24" i="6"/>
  <c r="N25" i="6"/>
  <c r="C25" i="6"/>
  <c r="N26" i="6"/>
  <c r="N27" i="6"/>
  <c r="C27" i="6"/>
  <c r="N28" i="6"/>
  <c r="D28" i="6" s="1"/>
  <c r="C28" i="6"/>
  <c r="N29" i="6"/>
  <c r="D29" i="6"/>
  <c r="N30" i="6"/>
  <c r="L30" i="6"/>
  <c r="N31" i="6"/>
  <c r="C31" i="6"/>
  <c r="N32" i="6"/>
  <c r="L32" i="6"/>
  <c r="N33" i="6"/>
  <c r="N34" i="6"/>
  <c r="L34" i="6"/>
  <c r="N35" i="6"/>
  <c r="D35" i="6"/>
  <c r="N36" i="6"/>
  <c r="C36" i="6" s="1"/>
  <c r="D36" i="6"/>
  <c r="N37" i="6"/>
  <c r="L37" i="6" s="1"/>
  <c r="N38" i="6"/>
  <c r="D38" i="6" s="1"/>
  <c r="N39" i="6"/>
  <c r="N40" i="6"/>
  <c r="L40" i="6"/>
  <c r="C40" i="6"/>
  <c r="N41" i="6"/>
  <c r="L41" i="6" s="1"/>
  <c r="N42" i="6"/>
  <c r="L42" i="6" s="1"/>
  <c r="C42" i="6"/>
  <c r="N15" i="6"/>
  <c r="L15" i="6"/>
  <c r="D15" i="6"/>
  <c r="J45" i="6"/>
  <c r="I45" i="6"/>
  <c r="G45" i="6"/>
  <c r="D43" i="6"/>
  <c r="C35" i="6"/>
  <c r="L21" i="6"/>
  <c r="D20" i="6"/>
  <c r="L20" i="6"/>
  <c r="C16" i="6"/>
  <c r="L16" i="6"/>
  <c r="D37" i="6"/>
  <c r="D40" i="6"/>
  <c r="L35" i="6"/>
  <c r="D27" i="6"/>
  <c r="C38" i="6"/>
  <c r="C15" i="6"/>
  <c r="L17" i="6"/>
  <c r="C23" i="6"/>
  <c r="D31" i="6"/>
  <c r="C43" i="6"/>
  <c r="C21" i="6"/>
  <c r="L19" i="6"/>
  <c r="L29" i="6"/>
  <c r="D24" i="6"/>
  <c r="C34" i="6"/>
  <c r="L22" i="6"/>
  <c r="L36" i="6"/>
  <c r="C22" i="6"/>
  <c r="H45" i="6"/>
  <c r="K45" i="6"/>
  <c r="D19" i="6"/>
  <c r="C29" i="6"/>
  <c r="L25" i="6"/>
  <c r="D30" i="6"/>
  <c r="D34" i="6"/>
  <c r="C32" i="6"/>
  <c r="L23" i="6"/>
  <c r="C17" i="6"/>
  <c r="L27" i="6"/>
  <c r="L28" i="6"/>
  <c r="L31" i="6"/>
  <c r="L24" i="6"/>
  <c r="D25" i="6"/>
  <c r="D32" i="6"/>
  <c r="C30" i="6"/>
  <c r="C33" i="6" l="1"/>
  <c r="D33" i="6"/>
  <c r="L33" i="6" s="1"/>
  <c r="D39" i="6"/>
  <c r="L39" i="6" s="1"/>
  <c r="C39" i="6"/>
  <c r="C26" i="6"/>
  <c r="D26" i="6"/>
  <c r="L26" i="6" s="1"/>
  <c r="C18" i="6"/>
  <c r="D18" i="6"/>
  <c r="L18" i="6" s="1"/>
  <c r="C37" i="6"/>
  <c r="D41" i="6"/>
  <c r="C44" i="6"/>
  <c r="D42" i="6"/>
  <c r="D44" i="6"/>
  <c r="L38" i="6"/>
  <c r="C41" i="6"/>
  <c r="L45" i="6" l="1"/>
</calcChain>
</file>

<file path=xl/sharedStrings.xml><?xml version="1.0" encoding="utf-8"?>
<sst xmlns="http://schemas.openxmlformats.org/spreadsheetml/2006/main" count="620" uniqueCount="332">
  <si>
    <t xml:space="preserve"> </t>
  </si>
  <si>
    <t xml:space="preserve">ЈЗУ и ПЗУ </t>
  </si>
  <si>
    <t>Р.бр.</t>
  </si>
  <si>
    <t>референтна цена</t>
  </si>
  <si>
    <t>Вкупно</t>
  </si>
  <si>
    <t xml:space="preserve">Број на случаи / пациенти </t>
  </si>
  <si>
    <t>Шифра на пакет</t>
  </si>
  <si>
    <t>шифра</t>
  </si>
  <si>
    <t>Назив на завршената услуга</t>
  </si>
  <si>
    <t>ЦЕНИ НА ЗАВРШЕНИ УСЛУГИ ВО ОРАЛНА ХИРУРГИЈА</t>
  </si>
  <si>
    <t>Вадење длабоко скршен заб</t>
  </si>
  <si>
    <t>Вадење на ретиниран, импактиран или длабоко положен заб со остеотомија</t>
  </si>
  <si>
    <t>Хируршка ревизија на рана</t>
  </si>
  <si>
    <t>Инцизија (флегмона)</t>
  </si>
  <si>
    <t>Циркумцизија и ексцизија на лигавица</t>
  </si>
  <si>
    <t>Ексцизија на голем израсток на лигавица (фиброн епулис)</t>
  </si>
  <si>
    <t>Туберпластика</t>
  </si>
  <si>
    <t>Хемиресекција</t>
  </si>
  <si>
    <t>Реимплантација на заб</t>
  </si>
  <si>
    <t>Трансплантација на заб</t>
  </si>
  <si>
    <t>Имплантација</t>
  </si>
  <si>
    <t>Апикотомија на еднокорен заб</t>
  </si>
  <si>
    <t>Апикотомија на повеќекорен заб</t>
  </si>
  <si>
    <t>Апикотомија ретроградно</t>
  </si>
  <si>
    <t>Синусопластика</t>
  </si>
  <si>
    <t>Цистектомија</t>
  </si>
  <si>
    <t>Жермектомија</t>
  </si>
  <si>
    <t>Кортикотомија</t>
  </si>
  <si>
    <t>Еднострана пластика на плика</t>
  </si>
  <si>
    <t>Френулектомија</t>
  </si>
  <si>
    <t>Запирање на обилно крвавење на уста</t>
  </si>
  <si>
    <t>Запирање на крвавење со подврзување и шиење на крвен сад</t>
  </si>
  <si>
    <t>ЦЕНИ НА ЗАВРШЕНИ УСЛУГИ ВО ПРОТЕТИКА</t>
  </si>
  <si>
    <t>PRO01</t>
  </si>
  <si>
    <t>PRO02</t>
  </si>
  <si>
    <t>PRO03</t>
  </si>
  <si>
    <t>PRO04</t>
  </si>
  <si>
    <t>PRO05</t>
  </si>
  <si>
    <t>PRO06</t>
  </si>
  <si>
    <t>PRO07</t>
  </si>
  <si>
    <t>PRO08</t>
  </si>
  <si>
    <t>PRO09</t>
  </si>
  <si>
    <t>PRO10</t>
  </si>
  <si>
    <t>PRO11</t>
  </si>
  <si>
    <t>PRO12</t>
  </si>
  <si>
    <t>ЦЕНИ НА ЗАВРШЕНИ УСЛУГИ ВО ОРТОДОНЦИЈА</t>
  </si>
  <si>
    <t>ORT01</t>
  </si>
  <si>
    <t>ORT02</t>
  </si>
  <si>
    <t>ORT03</t>
  </si>
  <si>
    <t>ORT04</t>
  </si>
  <si>
    <t>ORT06</t>
  </si>
  <si>
    <t>ORT07</t>
  </si>
  <si>
    <t>ORT05</t>
  </si>
  <si>
    <t>ORT08</t>
  </si>
  <si>
    <t>ORT10</t>
  </si>
  <si>
    <t>ORT11</t>
  </si>
  <si>
    <t>ORT12</t>
  </si>
  <si>
    <t>ORT13</t>
  </si>
  <si>
    <t>ORT14</t>
  </si>
  <si>
    <t>ORT15</t>
  </si>
  <si>
    <t>ORT16</t>
  </si>
  <si>
    <t>Шифра</t>
  </si>
  <si>
    <t>РЕФЕРЕНТНА ЦЕНА</t>
  </si>
  <si>
    <t>БЗ01</t>
  </si>
  <si>
    <t>Ендодонтска терапија на еднокорен заб</t>
  </si>
  <si>
    <t>БЗ02</t>
  </si>
  <si>
    <t>Ендодонтска терапија на повеќекорен заб</t>
  </si>
  <si>
    <t>БЗ03</t>
  </si>
  <si>
    <t>Терапија на интерен гранулом</t>
  </si>
  <si>
    <t>БЗ04</t>
  </si>
  <si>
    <t>Ендодонтска терапија на компликации од протетска рехабилитација</t>
  </si>
  <si>
    <t>БЗ05</t>
  </si>
  <si>
    <t>Ендодонтски третман на периапикални лезии</t>
  </si>
  <si>
    <t>БЗ06</t>
  </si>
  <si>
    <t>Ретретман на ендодонтски третирани заби</t>
  </si>
  <si>
    <t>БЗ07</t>
  </si>
  <si>
    <t>Третман на рест пулпит</t>
  </si>
  <si>
    <t>БЗ08</t>
  </si>
  <si>
    <t>Подготовка на заб за интраканален имплант</t>
  </si>
  <si>
    <t>БЗ09</t>
  </si>
  <si>
    <t>Поставување на парапулпални колчиња кај витални заби со дефинитивно полнење</t>
  </si>
  <si>
    <t>ORT17</t>
  </si>
  <si>
    <t>Р.БР</t>
  </si>
  <si>
    <t>СЛУЖБЕН ВЕСНИК</t>
  </si>
  <si>
    <t>ОРА01</t>
  </si>
  <si>
    <t>ОРА02</t>
  </si>
  <si>
    <t>ОРА03</t>
  </si>
  <si>
    <t>ОРА04</t>
  </si>
  <si>
    <t>ОРА05</t>
  </si>
  <si>
    <t>ОРА06</t>
  </si>
  <si>
    <t>ОРА07</t>
  </si>
  <si>
    <t>ОРА08</t>
  </si>
  <si>
    <t>ОРА09</t>
  </si>
  <si>
    <t>ОРА10</t>
  </si>
  <si>
    <t>ОРА11</t>
  </si>
  <si>
    <t>ОРА12</t>
  </si>
  <si>
    <t>ОРА13</t>
  </si>
  <si>
    <t>ОРА14</t>
  </si>
  <si>
    <t>ОРА15</t>
  </si>
  <si>
    <t>ОРА16</t>
  </si>
  <si>
    <t>ОРА17</t>
  </si>
  <si>
    <t>ОРА18</t>
  </si>
  <si>
    <t>ОРА19</t>
  </si>
  <si>
    <t>ОРА20</t>
  </si>
  <si>
    <t>ОРА21</t>
  </si>
  <si>
    <t>ОРА22</t>
  </si>
  <si>
    <t>ОРА23</t>
  </si>
  <si>
    <t>ОРА24</t>
  </si>
  <si>
    <t>ОРА25</t>
  </si>
  <si>
    <t>ОРА26</t>
  </si>
  <si>
    <t>ОРА27</t>
  </si>
  <si>
    <t>ОРА28</t>
  </si>
  <si>
    <t>Синус пластика со отстранување на страно тело</t>
  </si>
  <si>
    <t>ОРА29</t>
  </si>
  <si>
    <t>Конзервативен третман на отворен синус</t>
  </si>
  <si>
    <t>ОРА30</t>
  </si>
  <si>
    <t>Вадење на заб кај пациенти со ризик со малигни и инфективни заболувања</t>
  </si>
  <si>
    <t>ОРА31</t>
  </si>
  <si>
    <t>Репозиција на мандибула</t>
  </si>
  <si>
    <t>ОРА32</t>
  </si>
  <si>
    <t>Дебридман на рана по трауматска повреда</t>
  </si>
  <si>
    <t>ОРА33</t>
  </si>
  <si>
    <t>Отстранување на мукоцела</t>
  </si>
  <si>
    <t>ОРА34</t>
  </si>
  <si>
    <t xml:space="preserve">Термоелектрокаутеризација </t>
  </si>
  <si>
    <t>ОРА35</t>
  </si>
  <si>
    <t>Третман на алвеолит (целосен)</t>
  </si>
  <si>
    <t>ОРА36</t>
  </si>
  <si>
    <t>Земање и поставување на слободен гингивален графт</t>
  </si>
  <si>
    <t>ОРА37</t>
  </si>
  <si>
    <t>Длабока тампонада</t>
  </si>
  <si>
    <t>ОРА38</t>
  </si>
  <si>
    <t>Консултативен преглед (план)</t>
  </si>
  <si>
    <t>ОРА39</t>
  </si>
  <si>
    <t>Апикотомија на заб со цистектомија и/или синуспластика</t>
  </si>
  <si>
    <t>ОРА40</t>
  </si>
  <si>
    <t>Екстракција на импактиран заб со циста</t>
  </si>
  <si>
    <t>ОРА41</t>
  </si>
  <si>
    <t>Екстракција на заб со отстранување на циста</t>
  </si>
  <si>
    <t>ОРА42</t>
  </si>
  <si>
    <t>Кортикотомија со екстракција прекуброен заб</t>
  </si>
  <si>
    <t>ОРА43</t>
  </si>
  <si>
    <t>Кортикотомија со марсупиелизација на циста</t>
  </si>
  <si>
    <t>ОРА44</t>
  </si>
  <si>
    <t>Екстракција мезиоденс</t>
  </si>
  <si>
    <t>ОРА45</t>
  </si>
  <si>
    <t>Мултипна екстракција на заби со нивелација и гингивектомија</t>
  </si>
  <si>
    <t>ОРА46</t>
  </si>
  <si>
    <t>Ексцизија на епулис со екстракција на заби</t>
  </si>
  <si>
    <t>ОРА47</t>
  </si>
  <si>
    <t>ОРА48</t>
  </si>
  <si>
    <t>Третман на фрактура со експонирана пулпа (три фази)</t>
  </si>
  <si>
    <t>Пакети и услуги од специјалистичко консултативната забоздравствена заштита од областа на орална патологија и пародонтологија  (болести на устата и парадонтот) ЗА СТОМАТОЛОШКИ КЛИНИЧКИ ЦЕНТАР</t>
  </si>
  <si>
    <t xml:space="preserve">Обработка (длабока киретажа) на парадонтален џеб по регија до 6 заба со чистење на забен камен </t>
  </si>
  <si>
    <t xml:space="preserve">Обработка (длабока киретажа) на парадонтален џеб по регија до 14 заба со чистење на забен камен </t>
  </si>
  <si>
    <t>Обработка (длабока киретажа) на парадонтален џеб по регија над 14 заба со чистење на забен камен</t>
  </si>
  <si>
    <t xml:space="preserve">Хируршки зафат на хипетрофична гингива (гингивектомија) со контрола </t>
  </si>
  <si>
    <t xml:space="preserve">Хируршки зафат FLAP (по регија) со контрола </t>
  </si>
  <si>
    <t>Хируршки зафат за земање на материјал за биопсија со контролен преглед  (две посети)</t>
  </si>
  <si>
    <t>Терапија на орална лигавица со отстранување на тврди и меки наслаги, остри забни ивици, рани контакти на оклузија и артикулација и контрола (две посети)</t>
  </si>
  <si>
    <t>Хируршки зафат на хипетрофична гингива со гингивопластика (до 6 заби) и контролен преглед (три посети)</t>
  </si>
  <si>
    <t>Контрола и следење на промените на орална лигавица, испирање и апликација на медикамент - (една посета)</t>
  </si>
  <si>
    <t>Инцизија на пародонтален абсцес, испирање и апликација на медикамент и контрола (две посети)</t>
  </si>
  <si>
    <t>Резен операција со земање и апликација на слободен сврзноткивен графт со контролен преглед</t>
  </si>
  <si>
    <t>Ексцизија на промени нa орална лигавица со каутеризација</t>
  </si>
  <si>
    <t>Пакети на завршени специјалистичко - консултативни услуги од областа на болести на заби и ендодонтот - ЗА СТОМАТОЛОШКИ КЛИНИЧКИ ЦЕНТАР</t>
  </si>
  <si>
    <t>РЕФЕРЕНТНИ ЦЕНИ НА ЗДРАВСТЕВНИ УСЛУГИ ВО СТОМАТОЛОШКА СПЕЦИЈАЛИСТИЧКО - КОНСУЛТАТИВНA ЗДРАВСТВЕНА ЗАШТИТА</t>
  </si>
  <si>
    <t>Вадење на заб или ендоосален имплант со  остеотомија</t>
  </si>
  <si>
    <t>Тотална вестибулопластика (2 квадранта)</t>
  </si>
  <si>
    <t>Парцијална вестибулопластика-(1-кавдрант)</t>
  </si>
  <si>
    <t>Парцијална алвеолопластика (1 квадрант)</t>
  </si>
  <si>
    <t>Тотална алвеопластика (2 квадранти)</t>
  </si>
  <si>
    <t>Екстракција на заб со цистектомија и синуспластика</t>
  </si>
  <si>
    <t>Отстранување на одонтом</t>
  </si>
  <si>
    <t>бр. 277 од 25.12.2023</t>
  </si>
  <si>
    <t>во примена од 02.01.2024</t>
  </si>
  <si>
    <t>Тотална протеза од акрилат горна</t>
  </si>
  <si>
    <t>Тотална протеза од акрилат долна</t>
  </si>
  <si>
    <t>Парцијална протеза од акрилат горна</t>
  </si>
  <si>
    <t>Парцијална протеза од акрилат долна</t>
  </si>
  <si>
    <t>Едноделна леана фасетирана коронка</t>
  </si>
  <si>
    <t>Репаратура на протеза (парцијална и тотална) од акрилат без отисок</t>
  </si>
  <si>
    <t>Репаратура на протеза од акрилат со отисок</t>
  </si>
  <si>
    <t>Репаратура по МОМЕ</t>
  </si>
  <si>
    <t>Репаратура по МОМЕ со дефект</t>
  </si>
  <si>
    <t>Продолжување на протеза (индиректна метода)</t>
  </si>
  <si>
    <t>Корекција на протеза</t>
  </si>
  <si>
    <t>Леана надоградба</t>
  </si>
  <si>
    <t>PRO13</t>
  </si>
  <si>
    <t>Специјалистички преглед - стоматолошка протетика</t>
  </si>
  <si>
    <t>PRO14</t>
  </si>
  <si>
    <t>Продолжување на протеза (директна метода)</t>
  </si>
  <si>
    <t>Активен горен апарат</t>
  </si>
  <si>
    <t>Активен апарат долен</t>
  </si>
  <si>
    <t>Пасивен подвижен апарат - моноблок</t>
  </si>
  <si>
    <t>пасивен ортодонтски апарат - пропулзор</t>
  </si>
  <si>
    <t>Коса рамнина (индиректна метода)</t>
  </si>
  <si>
    <t>Функционален апарат по  Frankel, Balters, Grude</t>
  </si>
  <si>
    <t>Брадодржалка со капа</t>
  </si>
  <si>
    <t xml:space="preserve">Совети за вежби со помагала и миофункционални вежби </t>
  </si>
  <si>
    <t>Репаратура со отисок</t>
  </si>
  <si>
    <t>Студио модел за дијагностика</t>
  </si>
  <si>
    <t>Селективно состружување и/или регулација на оклузија</t>
  </si>
  <si>
    <t>Ретенционен апарат</t>
  </si>
  <si>
    <t>Реадаптација на подвижни апарати</t>
  </si>
  <si>
    <t>Вестибуларна плоча - индивидуална</t>
  </si>
  <si>
    <t>Вестибуларна плоча - конфекциска</t>
  </si>
  <si>
    <t>Оптуратор</t>
  </si>
  <si>
    <t>ORT18</t>
  </si>
  <si>
    <t xml:space="preserve">Специјалистички ортодонтски преглед </t>
  </si>
  <si>
    <t>ORT19</t>
  </si>
  <si>
    <t>Специјалистички ортодонтски контролен преглед</t>
  </si>
  <si>
    <t>ПЛ 2 - СС</t>
  </si>
  <si>
    <t>ЗА СПЕЦИЈАЛИСТИЧКО-КОНСУЛТАТИВНA СТОМАТОЛОШКА ЗДРАВСТВЕНA ЗАШТИТА</t>
  </si>
  <si>
    <t>П Л А Н</t>
  </si>
  <si>
    <t>по видот и обемот на здравствени услуги на осигурените лица за</t>
  </si>
  <si>
    <t>година.</t>
  </si>
  <si>
    <t>за ДЕЈНОСТА</t>
  </si>
  <si>
    <t>НАЗИВ НА ЗДРАВСТВЕНА УСЛУГА / ПАКЕТ</t>
  </si>
  <si>
    <t xml:space="preserve">Во </t>
  </si>
  <si>
    <t xml:space="preserve">Д и р е к т о р </t>
  </si>
  <si>
    <t>Составил:</t>
  </si>
  <si>
    <t>забелешка</t>
  </si>
  <si>
    <t>бр. 164 од 07.08.2025</t>
  </si>
  <si>
    <t>НАЗИВ НА ПАКЕТИ НА  ЗДРАВСТВЕНИ УСЛУГИ ЗА 
СТОМАТОЛОШКИ КЛИНИЧКИ ЦЕНТАР</t>
  </si>
  <si>
    <r>
      <t>Пакети на завршени специјалистичко - консултативни услуги од областа на детска стоматологија</t>
    </r>
    <r>
      <rPr>
        <b/>
        <sz val="9"/>
        <rFont val="Calibri"/>
        <family val="2"/>
        <charset val="204"/>
      </rPr>
      <t xml:space="preserve"> ЗА СТОМАТОЛОШКИ КЛИНИЧКИ ЦЕНТАР</t>
    </r>
  </si>
  <si>
    <t>Вкупен износ</t>
  </si>
  <si>
    <t>I полугодие</t>
  </si>
  <si>
    <t>II полугодие</t>
  </si>
  <si>
    <t>2026 година</t>
  </si>
  <si>
    <t>реализиран вкупен износ</t>
  </si>
  <si>
    <t>проекција вкупен износ</t>
  </si>
  <si>
    <t>2025 година</t>
  </si>
  <si>
    <t>годишно</t>
  </si>
  <si>
    <t>8 (6+7)</t>
  </si>
  <si>
    <t>11 (9+10)</t>
  </si>
  <si>
    <t>12 (4*11)</t>
  </si>
  <si>
    <t>Здравствена установа:</t>
  </si>
  <si>
    <t>бр.87 од 23.04.2026</t>
  </si>
  <si>
    <t>во примена од 01.05.2026</t>
  </si>
  <si>
    <t>БЗ08А</t>
  </si>
  <si>
    <t>Демонтирање на постоечко радикуларно колче</t>
  </si>
  <si>
    <t>БЗ10</t>
  </si>
  <si>
    <t>Специјалистичко консултативен преглед</t>
  </si>
  <si>
    <t>БЗ11</t>
  </si>
  <si>
    <t>БЗ12</t>
  </si>
  <si>
    <t>БЗ13</t>
  </si>
  <si>
    <t>Специјалистички контролен преглед</t>
  </si>
  <si>
    <t>Реставрација на еден заб при неправилност во форма, големина и структура/при општо или системско заболување/траума</t>
  </si>
  <si>
    <t>БУС01</t>
  </si>
  <si>
    <t>Специјалистички преглед утврдување на заболување на парадонтот и негови компликации (наод и мислење)</t>
  </si>
  <si>
    <t>БУС02</t>
  </si>
  <si>
    <t>БУС03</t>
  </si>
  <si>
    <t>БУС04</t>
  </si>
  <si>
    <t>БУС05</t>
  </si>
  <si>
    <t>БУС06</t>
  </si>
  <si>
    <t>БУС07</t>
  </si>
  <si>
    <t>БУС10</t>
  </si>
  <si>
    <t>БУС11</t>
  </si>
  <si>
    <t>БУС12</t>
  </si>
  <si>
    <t>БУС13</t>
  </si>
  <si>
    <t>БУС14</t>
  </si>
  <si>
    <t>БУС15</t>
  </si>
  <si>
    <t>БУС16</t>
  </si>
  <si>
    <t>БУС17</t>
  </si>
  <si>
    <t>БУС18</t>
  </si>
  <si>
    <t>БУС19</t>
  </si>
  <si>
    <t>БУС20</t>
  </si>
  <si>
    <t>Хируршки зафат за продлабочување на вестибулум (периостална сепарација) со контрола и вадење на конци</t>
  </si>
  <si>
    <t>Основен специјалистички пакет за преглед, мислење и третман на локални промени на ниво на орална лигавица</t>
  </si>
  <si>
    <t>Специјалистички преглед и мислење за орални фокуси и фокални инфекции, анализа на РТГ снимка, Гелен-ов тест</t>
  </si>
  <si>
    <t>Проширен пакет за преглед, мислење и третман на заболување на оралната лигавица со анализа на брис за цитологија, анализа на резултат од алерголошки испитувања и контролен преглед (две посети)</t>
  </si>
  <si>
    <t>Терапија на орална лигавица со физикална и биостимулирачка терапија и контрола (пет посети)</t>
  </si>
  <si>
    <t>ДСТ01</t>
  </si>
  <si>
    <t>Специјалистички преглед со утврдување на дијагноза за циркуларен кариес, чистење на меки и тврди наслаги кај сите заби и полирање и флуоризација кај деца до 3 годишна возраст</t>
  </si>
  <si>
    <t>ДСТ02</t>
  </si>
  <si>
    <t>Специјалистички преглед со залевање на фисури кај деца до 3 годишна возраст до 8 заба</t>
  </si>
  <si>
    <t>ДСТ03</t>
  </si>
  <si>
    <t>Специјалистички преглед за утврдување на неправилности во развојот и структурата на забите и/или заболување на пародонтот, отстранување на меки и тврди наслаги и анализа на панорамикс</t>
  </si>
  <si>
    <t>ДСТ04</t>
  </si>
  <si>
    <t>Реставрација на еден заб при неправилност во форма, големина и структура при општо или системско заболување/траума без експонирана пулпа</t>
  </si>
  <si>
    <t>ДСТ05А</t>
  </si>
  <si>
    <t>Специјалистички преглед и конзервативен третман на кариес на млечен заб (пломбирање) со и без третман на кариес профунда</t>
  </si>
  <si>
    <t>ДСТ05Б</t>
  </si>
  <si>
    <t>Специјалистички преглед и конзервативен третман на кариес на млечен заб (пломбирање) со и без третман на кариес профунда за специфични случаи</t>
  </si>
  <si>
    <t>ДСТ06А</t>
  </si>
  <si>
    <t>Специјалистички преглед со ендодонтски третман на млечен заб со примена на витална метода, односно со мортална метода, односно при пулпити со чистење на кариес и апликација на средство за девитализација и ПРИВРЕМЕНО затворање на забот</t>
  </si>
  <si>
    <t>ДСТ06Б</t>
  </si>
  <si>
    <t>Специјалистички преглед со ендодонтски третман на млечен заб со примена на витална метода, односно со мортална метода, односно при пулпити, со трепанација, екстирпација т.е ампутација, чистење и ширење на канали, канално полнење т.е ампутациона паста и ДЕФИНИТИВНО затворање (пломбирање) на забот</t>
  </si>
  <si>
    <t>ДСТ07</t>
  </si>
  <si>
    <t>Ендодонтски третман на заб со незавршен раст на корен со пломбирање или контрола и ревизија на полнењето и пломбирање на заб со незавршен раст на корен</t>
  </si>
  <si>
    <t>ДСТ08</t>
  </si>
  <si>
    <t>Третман на авулзија/екструзија на заб со незавршен раст на корен (по 2 часа од траумата) со два контролни прегледа и отстранување на шината</t>
  </si>
  <si>
    <t>ДСТ09</t>
  </si>
  <si>
    <t>Екстракција на заб кај пациент со општо или системско заболување до 18 години</t>
  </si>
  <si>
    <t>ДСТ10</t>
  </si>
  <si>
    <t>Пломбирање на заби кај лица со посебни потреби до 3 заба</t>
  </si>
  <si>
    <t>ДСТ11</t>
  </si>
  <si>
    <t>Комбиниран пакет за третман на заби кај лица со посебни потреби до 7 заби</t>
  </si>
  <si>
    <t>ДСТ12</t>
  </si>
  <si>
    <t>Комбиниран пакет за третман на заби кај лица со посебни потреби над 7 заби</t>
  </si>
  <si>
    <t>ДСТ13А</t>
  </si>
  <si>
    <t>Специјалистички преглед со ендодонтски третман на млечен заб со примена на витална метода, односно со мортална метода, односно при пулпити со чистење  на кариес и апликација на средство за девитализација и ПРИВРЕМЕНО затворање на забот за специфични случаи</t>
  </si>
  <si>
    <t>ДСТ13Б</t>
  </si>
  <si>
    <t>Специјалистички преглед со ендодонтски третман на млечен заб со примена на витална метода, односно со мортална метода, односно при пулпити, со трепанација, екстирпација т.е ампутација, чистење и ширење на канали, канално полнење т.е. ампутациона паста и ДЕФИНИТИВНО затворање (пломбирање) на забот за специфични случаи</t>
  </si>
  <si>
    <t>ДСТ14А</t>
  </si>
  <si>
    <t>Специјалистички преглед со ендодонтски третман на млечен заб при гангрени и  пародонтити на забот со отстранување на кариес и трепанација на заб</t>
  </si>
  <si>
    <t>ДСТ14Б</t>
  </si>
  <si>
    <t>Специјалистички преглед со ендодонтски третман на млечен заб при гангрени и  пародонтити со чистење и ширење на канали со ПРИВРЕМЕНО затворање на заб</t>
  </si>
  <si>
    <t>ДСТ14В</t>
  </si>
  <si>
    <t>Специјалистички преглед со ендодонтски третман на млечен заб при гангрени и  пародонтити на забот со ДЕФИНИТИВНО затворање на заб</t>
  </si>
  <si>
    <t>ДСТ15</t>
  </si>
  <si>
    <t>ДСТ16</t>
  </si>
  <si>
    <t>Третман на фрактура на корен со два контролни прегледа и отстранување на шината (три фази)</t>
  </si>
  <si>
    <t>ДСТ17</t>
  </si>
  <si>
    <t>Френулектомија и/или гингивектомија и/или отстранување на полипи со ласер кај деца</t>
  </si>
  <si>
    <t>ДСТ18</t>
  </si>
  <si>
    <t>Дезинфекција на инфицирани коренски канали со ласер (по заб)</t>
  </si>
  <si>
    <t>ДСТ19</t>
  </si>
  <si>
    <t>Ендодонтска терапија на еднокорен заб кај деца со завршен раст на корен до 18 години</t>
  </si>
  <si>
    <t>ДСТ20</t>
  </si>
  <si>
    <t>Ендодонтска терапија на повекекорен заб кај деца со завршен раст на корен до 18 години</t>
  </si>
  <si>
    <t>ДСТ21</t>
  </si>
  <si>
    <t>Ендодонтски третман на периапикални лезии кај деца до 18 години со ДЕФИНИТИВНО полнење</t>
  </si>
  <si>
    <t>ДСТ22</t>
  </si>
  <si>
    <t>Ретретман на ендодонтски третиран заб кај деца до 18 години</t>
  </si>
  <si>
    <t>ДСТ23</t>
  </si>
  <si>
    <t>Третман на хиперемија на пулпа кај деца до 18 години</t>
  </si>
  <si>
    <t>Третман на фрактура на млечен заб</t>
  </si>
  <si>
    <t>ДСТ24</t>
  </si>
  <si>
    <r>
      <rPr>
        <sz val="9"/>
        <rFont val="Calibri"/>
        <family val="2"/>
      </rPr>
      <t>престанува да важи од 15.08.2025</t>
    </r>
  </si>
  <si>
    <t>2027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</si>
</sst>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charset val="204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7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5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hair">
        <color indexed="9"/>
      </left>
      <right/>
      <top style="hair">
        <color indexed="9"/>
      </top>
      <bottom style="hair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9"/>
      </top>
      <bottom style="hair">
        <color indexed="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/>
      <right/>
      <top style="hair">
        <color indexed="9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9"/>
      </left>
      <right/>
      <top/>
      <bottom style="hair">
        <color indexed="9"/>
      </bottom>
      <diagonal/>
    </border>
    <border>
      <left/>
      <right/>
      <top/>
      <bottom style="hair">
        <color indexed="9"/>
      </bottom>
      <diagonal/>
    </border>
    <border>
      <left style="hair">
        <color indexed="9"/>
      </left>
      <right/>
      <top style="hair">
        <color indexed="9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hair">
        <color indexed="9"/>
      </right>
      <top style="dashDot">
        <color indexed="64"/>
      </top>
      <bottom style="dashDot">
        <color indexed="64"/>
      </bottom>
      <diagonal/>
    </border>
    <border>
      <left style="hair">
        <color indexed="9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hair">
        <color indexed="9"/>
      </left>
      <right/>
      <top/>
      <bottom/>
      <diagonal/>
    </border>
    <border>
      <left/>
      <right style="hair">
        <color indexed="9"/>
      </right>
      <top/>
      <bottom style="hair">
        <color indexed="9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5" fillId="0" borderId="0"/>
    <xf numFmtId="0" fontId="1" fillId="0" borderId="0"/>
    <xf numFmtId="0" fontId="1" fillId="0" borderId="0"/>
  </cellStyleXfs>
  <cellXfs count="222">
    <xf numFmtId="0" fontId="0" fillId="0" borderId="0" xfId="0"/>
    <xf numFmtId="0" fontId="7" fillId="0" borderId="0" xfId="0" applyFont="1" applyAlignment="1">
      <alignment horizont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/>
    <xf numFmtId="0" fontId="7" fillId="0" borderId="0" xfId="0" applyFont="1"/>
    <xf numFmtId="0" fontId="7" fillId="0" borderId="2" xfId="0" applyFont="1" applyBorder="1"/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2" xfId="0" applyFont="1" applyBorder="1"/>
    <xf numFmtId="0" fontId="10" fillId="0" borderId="0" xfId="0" applyFont="1"/>
    <xf numFmtId="0" fontId="8" fillId="0" borderId="3" xfId="0" applyFont="1" applyBorder="1" applyAlignment="1">
      <alignment horizontal="right" vertical="center"/>
    </xf>
    <xf numFmtId="0" fontId="8" fillId="0" borderId="3" xfId="0" applyFont="1" applyBorder="1" applyAlignment="1">
      <alignment horizontal="center"/>
    </xf>
    <xf numFmtId="0" fontId="11" fillId="0" borderId="0" xfId="0" applyFont="1"/>
    <xf numFmtId="0" fontId="11" fillId="0" borderId="4" xfId="0" applyFont="1" applyBorder="1"/>
    <xf numFmtId="0" fontId="12" fillId="0" borderId="1" xfId="0" applyFont="1" applyBorder="1" applyAlignment="1">
      <alignment vertical="center"/>
    </xf>
    <xf numFmtId="0" fontId="13" fillId="0" borderId="0" xfId="0" applyFont="1"/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3" fontId="15" fillId="0" borderId="5" xfId="0" applyNumberFormat="1" applyFont="1" applyBorder="1" applyAlignment="1">
      <alignment horizontal="right" vertical="center"/>
    </xf>
    <xf numFmtId="3" fontId="8" fillId="2" borderId="6" xfId="0" applyNumberFormat="1" applyFont="1" applyFill="1" applyBorder="1" applyAlignment="1">
      <alignment horizontal="right" vertical="center"/>
    </xf>
    <xf numFmtId="0" fontId="11" fillId="0" borderId="2" xfId="0" applyFont="1" applyBorder="1"/>
    <xf numFmtId="0" fontId="11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3" fontId="15" fillId="0" borderId="7" xfId="0" applyNumberFormat="1" applyFont="1" applyBorder="1" applyAlignment="1">
      <alignment horizontal="right" vertical="center"/>
    </xf>
    <xf numFmtId="3" fontId="8" fillId="2" borderId="8" xfId="0" applyNumberFormat="1" applyFont="1" applyFill="1" applyBorder="1" applyAlignment="1">
      <alignment horizontal="right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wrapText="1"/>
    </xf>
    <xf numFmtId="0" fontId="15" fillId="0" borderId="2" xfId="0" applyFont="1" applyBorder="1"/>
    <xf numFmtId="0" fontId="15" fillId="0" borderId="0" xfId="0" applyFont="1"/>
    <xf numFmtId="0" fontId="11" fillId="0" borderId="10" xfId="0" applyFont="1" applyBorder="1" applyAlignment="1">
      <alignment horizontal="center"/>
    </xf>
    <xf numFmtId="0" fontId="11" fillId="0" borderId="10" xfId="0" applyFont="1" applyBorder="1"/>
    <xf numFmtId="0" fontId="11" fillId="0" borderId="10" xfId="0" applyFont="1" applyBorder="1" applyAlignment="1">
      <alignment horizontal="left"/>
    </xf>
    <xf numFmtId="3" fontId="11" fillId="0" borderId="10" xfId="0" applyNumberFormat="1" applyFont="1" applyBorder="1"/>
    <xf numFmtId="0" fontId="15" fillId="0" borderId="10" xfId="0" applyFont="1" applyBorder="1"/>
    <xf numFmtId="0" fontId="15" fillId="0" borderId="4" xfId="0" applyFont="1" applyBorder="1"/>
    <xf numFmtId="0" fontId="11" fillId="5" borderId="0" xfId="0" applyFont="1" applyFill="1"/>
    <xf numFmtId="3" fontId="8" fillId="5" borderId="11" xfId="0" applyNumberFormat="1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right"/>
    </xf>
    <xf numFmtId="3" fontId="11" fillId="5" borderId="11" xfId="0" applyNumberFormat="1" applyFont="1" applyFill="1" applyBorder="1" applyAlignment="1">
      <alignment horizontal="right" vertical="center"/>
    </xf>
    <xf numFmtId="0" fontId="15" fillId="5" borderId="0" xfId="0" applyFont="1" applyFill="1"/>
    <xf numFmtId="0" fontId="8" fillId="5" borderId="3" xfId="0" applyFont="1" applyFill="1" applyBorder="1" applyAlignment="1">
      <alignment horizontal="right" vertical="center"/>
    </xf>
    <xf numFmtId="0" fontId="15" fillId="5" borderId="11" xfId="0" applyFont="1" applyFill="1" applyBorder="1" applyAlignment="1">
      <alignment horizontal="center" wrapText="1"/>
    </xf>
    <xf numFmtId="0" fontId="15" fillId="5" borderId="11" xfId="0" applyFont="1" applyFill="1" applyBorder="1" applyAlignment="1">
      <alignment horizontal="left" vertical="center" wrapText="1"/>
    </xf>
    <xf numFmtId="0" fontId="15" fillId="5" borderId="11" xfId="0" applyFont="1" applyFill="1" applyBorder="1" applyAlignment="1">
      <alignment horizontal="right"/>
    </xf>
    <xf numFmtId="0" fontId="15" fillId="0" borderId="11" xfId="0" applyFont="1" applyBorder="1" applyAlignment="1">
      <alignment horizontal="center"/>
    </xf>
    <xf numFmtId="0" fontId="11" fillId="0" borderId="11" xfId="0" applyFont="1" applyBorder="1"/>
    <xf numFmtId="0" fontId="11" fillId="0" borderId="11" xfId="0" applyFont="1" applyBorder="1" applyAlignment="1">
      <alignment horizontal="right"/>
    </xf>
    <xf numFmtId="3" fontId="11" fillId="0" borderId="11" xfId="0" applyNumberFormat="1" applyFont="1" applyBorder="1"/>
    <xf numFmtId="0" fontId="11" fillId="0" borderId="3" xfId="0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3" fontId="11" fillId="0" borderId="0" xfId="0" applyNumberFormat="1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right"/>
    </xf>
    <xf numFmtId="3" fontId="7" fillId="0" borderId="0" xfId="0" applyNumberFormat="1" applyFont="1"/>
    <xf numFmtId="0" fontId="16" fillId="0" borderId="0" xfId="4" applyFont="1" applyAlignment="1">
      <alignment horizontal="centerContinuous" vertical="center" wrapText="1"/>
    </xf>
    <xf numFmtId="0" fontId="17" fillId="0" borderId="0" xfId="4" applyFont="1"/>
    <xf numFmtId="0" fontId="16" fillId="0" borderId="0" xfId="4" applyFont="1" applyAlignment="1">
      <alignment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4" borderId="9" xfId="5" applyFont="1" applyFill="1" applyBorder="1" applyAlignment="1">
      <alignment horizontal="center" wrapText="1"/>
    </xf>
    <xf numFmtId="0" fontId="18" fillId="4" borderId="9" xfId="5" applyFont="1" applyFill="1" applyBorder="1" applyAlignment="1">
      <alignment horizontal="center" vertical="center" wrapText="1"/>
    </xf>
    <xf numFmtId="0" fontId="18" fillId="4" borderId="12" xfId="5" applyFont="1" applyFill="1" applyBorder="1" applyAlignment="1">
      <alignment vertical="center" wrapText="1"/>
    </xf>
    <xf numFmtId="0" fontId="18" fillId="4" borderId="9" xfId="5" applyFont="1" applyFill="1" applyBorder="1" applyAlignment="1">
      <alignment wrapText="1"/>
    </xf>
    <xf numFmtId="0" fontId="18" fillId="0" borderId="0" xfId="4" applyFont="1"/>
    <xf numFmtId="0" fontId="17" fillId="6" borderId="5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3" fontId="17" fillId="0" borderId="5" xfId="5" applyNumberFormat="1" applyFont="1" applyBorder="1" applyAlignment="1">
      <alignment horizontal="center" vertical="center"/>
    </xf>
    <xf numFmtId="1" fontId="17" fillId="0" borderId="5" xfId="5" applyNumberFormat="1" applyFont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left" vertical="center"/>
    </xf>
    <xf numFmtId="3" fontId="17" fillId="0" borderId="7" xfId="5" applyNumberFormat="1" applyFont="1" applyBorder="1" applyAlignment="1">
      <alignment horizontal="center" vertical="center"/>
    </xf>
    <xf numFmtId="1" fontId="17" fillId="0" borderId="7" xfId="5" applyNumberFormat="1" applyFont="1" applyBorder="1" applyAlignment="1">
      <alignment horizontal="center" vertical="center"/>
    </xf>
    <xf numFmtId="0" fontId="17" fillId="6" borderId="13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3" fontId="17" fillId="0" borderId="13" xfId="5" applyNumberFormat="1" applyFont="1" applyBorder="1" applyAlignment="1">
      <alignment horizontal="center" vertical="center"/>
    </xf>
    <xf numFmtId="1" fontId="17" fillId="0" borderId="13" xfId="5" applyNumberFormat="1" applyFont="1" applyBorder="1" applyAlignment="1">
      <alignment horizontal="center" vertical="center"/>
    </xf>
    <xf numFmtId="0" fontId="18" fillId="4" borderId="14" xfId="5" applyFont="1" applyFill="1" applyBorder="1" applyAlignment="1">
      <alignment vertical="center" wrapText="1"/>
    </xf>
    <xf numFmtId="0" fontId="17" fillId="0" borderId="7" xfId="0" applyFont="1" applyBorder="1" applyAlignment="1">
      <alignment horizontal="left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3" fontId="18" fillId="3" borderId="9" xfId="0" applyNumberFormat="1" applyFont="1" applyFill="1" applyBorder="1" applyAlignment="1">
      <alignment horizontal="center" vertical="center" wrapText="1"/>
    </xf>
    <xf numFmtId="0" fontId="18" fillId="4" borderId="9" xfId="5" applyFont="1" applyFill="1" applyBorder="1" applyAlignment="1">
      <alignment horizontal="left" vertical="center" wrapText="1"/>
    </xf>
    <xf numFmtId="0" fontId="17" fillId="0" borderId="16" xfId="5" applyFont="1" applyBorder="1" applyAlignment="1">
      <alignment horizontal="center" wrapText="1"/>
    </xf>
    <xf numFmtId="0" fontId="17" fillId="6" borderId="5" xfId="5" applyFont="1" applyFill="1" applyBorder="1" applyAlignment="1">
      <alignment horizontal="center" vertical="center" wrapText="1"/>
    </xf>
    <xf numFmtId="0" fontId="17" fillId="0" borderId="5" xfId="5" applyFont="1" applyBorder="1" applyAlignment="1">
      <alignment vertical="center" wrapText="1"/>
    </xf>
    <xf numFmtId="0" fontId="17" fillId="0" borderId="17" xfId="5" applyFont="1" applyBorder="1" applyAlignment="1">
      <alignment horizontal="center" wrapText="1"/>
    </xf>
    <xf numFmtId="0" fontId="17" fillId="6" borderId="7" xfId="5" applyFont="1" applyFill="1" applyBorder="1" applyAlignment="1">
      <alignment horizontal="center" vertical="center" wrapText="1"/>
    </xf>
    <xf numFmtId="0" fontId="17" fillId="0" borderId="7" xfId="5" applyFont="1" applyBorder="1" applyAlignment="1">
      <alignment vertical="center" wrapText="1"/>
    </xf>
    <xf numFmtId="0" fontId="20" fillId="0" borderId="17" xfId="5" applyFont="1" applyBorder="1" applyAlignment="1">
      <alignment horizontal="center" wrapText="1"/>
    </xf>
    <xf numFmtId="0" fontId="20" fillId="6" borderId="7" xfId="5" applyFont="1" applyFill="1" applyBorder="1" applyAlignment="1">
      <alignment horizontal="center" vertical="center" wrapText="1"/>
    </xf>
    <xf numFmtId="0" fontId="20" fillId="0" borderId="7" xfId="5" applyFont="1" applyBorder="1" applyAlignment="1">
      <alignment vertical="center" wrapText="1"/>
    </xf>
    <xf numFmtId="1" fontId="20" fillId="0" borderId="7" xfId="5" applyNumberFormat="1" applyFont="1" applyBorder="1" applyAlignment="1">
      <alignment horizontal="center" vertical="center"/>
    </xf>
    <xf numFmtId="0" fontId="20" fillId="0" borderId="0" xfId="4" applyFont="1"/>
    <xf numFmtId="0" fontId="20" fillId="0" borderId="15" xfId="5" applyFont="1" applyBorder="1" applyAlignment="1">
      <alignment horizontal="center" wrapText="1"/>
    </xf>
    <xf numFmtId="0" fontId="20" fillId="6" borderId="13" xfId="5" applyFont="1" applyFill="1" applyBorder="1" applyAlignment="1">
      <alignment horizontal="center" vertical="center" wrapText="1"/>
    </xf>
    <xf numFmtId="0" fontId="20" fillId="0" borderId="13" xfId="5" applyFont="1" applyBorder="1" applyAlignment="1">
      <alignment vertical="center" wrapText="1"/>
    </xf>
    <xf numFmtId="1" fontId="20" fillId="0" borderId="13" xfId="5" applyNumberFormat="1" applyFont="1" applyBorder="1" applyAlignment="1">
      <alignment horizontal="center" vertical="center"/>
    </xf>
    <xf numFmtId="0" fontId="18" fillId="4" borderId="16" xfId="5" applyFont="1" applyFill="1" applyBorder="1" applyAlignment="1">
      <alignment horizontal="left" vertical="center" wrapText="1"/>
    </xf>
    <xf numFmtId="0" fontId="17" fillId="0" borderId="5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18" fillId="4" borderId="15" xfId="5" applyFont="1" applyFill="1" applyBorder="1" applyAlignment="1">
      <alignment horizontal="left" vertical="center" wrapText="1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1" fillId="6" borderId="7" xfId="5" applyFont="1" applyFill="1" applyBorder="1" applyAlignment="1" applyProtection="1">
      <alignment horizontal="center" vertical="center" wrapText="1"/>
      <protection locked="0"/>
    </xf>
    <xf numFmtId="14" fontId="8" fillId="7" borderId="18" xfId="0" applyNumberFormat="1" applyFont="1" applyFill="1" applyBorder="1" applyAlignment="1" applyProtection="1">
      <alignment horizontal="center" vertical="center"/>
      <protection locked="0"/>
    </xf>
    <xf numFmtId="3" fontId="8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vertical="center"/>
    </xf>
    <xf numFmtId="0" fontId="21" fillId="8" borderId="19" xfId="0" applyFont="1" applyFill="1" applyBorder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21" xfId="0" applyFont="1" applyFill="1" applyBorder="1" applyAlignment="1">
      <alignment horizontal="center" vertical="center" wrapText="1"/>
    </xf>
    <xf numFmtId="0" fontId="21" fillId="8" borderId="22" xfId="0" applyFont="1" applyFill="1" applyBorder="1" applyAlignment="1">
      <alignment horizontal="center" vertical="center"/>
    </xf>
    <xf numFmtId="0" fontId="21" fillId="8" borderId="23" xfId="0" applyFont="1" applyFill="1" applyBorder="1" applyAlignment="1">
      <alignment horizontal="center" vertical="center"/>
    </xf>
    <xf numFmtId="0" fontId="21" fillId="8" borderId="24" xfId="0" applyFont="1" applyFill="1" applyBorder="1" applyAlignment="1">
      <alignment horizontal="center" vertical="center" wrapText="1"/>
    </xf>
    <xf numFmtId="0" fontId="18" fillId="8" borderId="9" xfId="0" applyFont="1" applyFill="1" applyBorder="1" applyAlignment="1">
      <alignment horizontal="center" vertical="center"/>
    </xf>
    <xf numFmtId="3" fontId="11" fillId="6" borderId="25" xfId="0" applyNumberFormat="1" applyFont="1" applyFill="1" applyBorder="1" applyAlignment="1" applyProtection="1">
      <alignment horizontal="right" vertical="center"/>
      <protection locked="0"/>
    </xf>
    <xf numFmtId="3" fontId="18" fillId="0" borderId="26" xfId="0" applyNumberFormat="1" applyFont="1" applyBorder="1" applyAlignment="1">
      <alignment horizontal="right" vertical="center"/>
    </xf>
    <xf numFmtId="3" fontId="18" fillId="0" borderId="27" xfId="0" applyNumberFormat="1" applyFont="1" applyBorder="1" applyAlignment="1">
      <alignment horizontal="right" vertical="center"/>
    </xf>
    <xf numFmtId="0" fontId="7" fillId="0" borderId="28" xfId="0" applyFont="1" applyBorder="1"/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9" borderId="32" xfId="0" applyNumberFormat="1" applyFont="1" applyFill="1" applyBorder="1" applyAlignment="1">
      <alignment horizontal="right" vertical="center"/>
    </xf>
    <xf numFmtId="3" fontId="18" fillId="9" borderId="33" xfId="0" applyNumberFormat="1" applyFont="1" applyFill="1" applyBorder="1" applyAlignment="1">
      <alignment horizontal="right" vertical="center"/>
    </xf>
    <xf numFmtId="3" fontId="8" fillId="9" borderId="9" xfId="0" applyNumberFormat="1" applyFont="1" applyFill="1" applyBorder="1" applyAlignment="1">
      <alignment horizontal="right" vertical="center" wrapText="1"/>
    </xf>
    <xf numFmtId="0" fontId="8" fillId="0" borderId="34" xfId="0" applyFont="1" applyBorder="1" applyAlignment="1">
      <alignment horizontal="right" vertical="center"/>
    </xf>
    <xf numFmtId="0" fontId="21" fillId="8" borderId="35" xfId="0" applyFont="1" applyFill="1" applyBorder="1" applyAlignment="1">
      <alignment horizontal="center" vertical="center"/>
    </xf>
    <xf numFmtId="3" fontId="11" fillId="0" borderId="8" xfId="0" applyNumberFormat="1" applyFont="1" applyBorder="1" applyAlignment="1">
      <alignment horizontal="right" vertical="center"/>
    </xf>
    <xf numFmtId="0" fontId="17" fillId="6" borderId="7" xfId="0" applyFont="1" applyFill="1" applyBorder="1" applyAlignment="1" applyProtection="1">
      <alignment horizontal="center" vertical="center"/>
      <protection locked="0"/>
    </xf>
    <xf numFmtId="0" fontId="19" fillId="6" borderId="7" xfId="0" applyFont="1" applyFill="1" applyBorder="1" applyAlignment="1" applyProtection="1">
      <alignment horizontal="center" vertical="center"/>
      <protection locked="0"/>
    </xf>
    <xf numFmtId="3" fontId="11" fillId="6" borderId="36" xfId="0" applyNumberFormat="1" applyFont="1" applyFill="1" applyBorder="1" applyAlignment="1" applyProtection="1">
      <alignment horizontal="right" vertical="center"/>
      <protection locked="0"/>
    </xf>
    <xf numFmtId="3" fontId="11" fillId="6" borderId="37" xfId="0" applyNumberFormat="1" applyFont="1" applyFill="1" applyBorder="1" applyAlignment="1" applyProtection="1">
      <alignment horizontal="right" vertical="center"/>
      <protection locked="0"/>
    </xf>
    <xf numFmtId="3" fontId="11" fillId="6" borderId="38" xfId="0" applyNumberFormat="1" applyFont="1" applyFill="1" applyBorder="1" applyAlignment="1" applyProtection="1">
      <alignment horizontal="right" vertical="center"/>
      <protection locked="0"/>
    </xf>
    <xf numFmtId="3" fontId="11" fillId="6" borderId="39" xfId="0" applyNumberFormat="1" applyFont="1" applyFill="1" applyBorder="1" applyAlignment="1" applyProtection="1">
      <alignment horizontal="right" vertical="center"/>
      <protection locked="0"/>
    </xf>
    <xf numFmtId="3" fontId="11" fillId="6" borderId="40" xfId="0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 applyAlignment="1">
      <alignment vertical="center"/>
    </xf>
    <xf numFmtId="0" fontId="8" fillId="0" borderId="41" xfId="0" applyFont="1" applyBorder="1" applyAlignment="1">
      <alignment horizontal="center" vertical="center" wrapText="1"/>
    </xf>
    <xf numFmtId="3" fontId="18" fillId="0" borderId="12" xfId="0" applyNumberFormat="1" applyFont="1" applyBorder="1" applyAlignment="1">
      <alignment horizontal="center" vertical="center"/>
    </xf>
    <xf numFmtId="3" fontId="18" fillId="0" borderId="32" xfId="0" applyNumberFormat="1" applyFont="1" applyBorder="1" applyAlignment="1">
      <alignment horizontal="right" vertical="center"/>
    </xf>
    <xf numFmtId="3" fontId="18" fillId="0" borderId="27" xfId="0" applyNumberFormat="1" applyFont="1" applyBorder="1" applyAlignment="1">
      <alignment horizontal="center" vertical="center"/>
    </xf>
    <xf numFmtId="0" fontId="11" fillId="0" borderId="45" xfId="0" applyFont="1" applyBorder="1"/>
    <xf numFmtId="0" fontId="11" fillId="0" borderId="58" xfId="0" applyFont="1" applyBorder="1" applyAlignment="1">
      <alignment horizontal="left"/>
    </xf>
    <xf numFmtId="0" fontId="15" fillId="0" borderId="58" xfId="0" applyFont="1" applyBorder="1"/>
    <xf numFmtId="0" fontId="13" fillId="0" borderId="9" xfId="0" applyFont="1" applyBorder="1" applyAlignment="1">
      <alignment horizontal="center" vertical="center"/>
    </xf>
    <xf numFmtId="3" fontId="13" fillId="0" borderId="9" xfId="0" applyNumberFormat="1" applyFont="1" applyBorder="1" applyAlignment="1">
      <alignment horizontal="center" vertical="center"/>
    </xf>
    <xf numFmtId="3" fontId="13" fillId="0" borderId="26" xfId="0" applyNumberFormat="1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11" borderId="9" xfId="0" applyFont="1" applyFill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8" fillId="0" borderId="57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/>
    <xf numFmtId="0" fontId="10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8" fillId="6" borderId="3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20" fillId="0" borderId="59" xfId="5" applyFont="1" applyBorder="1" applyAlignment="1">
      <alignment vertical="center" wrapText="1"/>
    </xf>
    <xf numFmtId="0" fontId="20" fillId="0" borderId="15" xfId="5" applyFont="1" applyBorder="1" applyAlignment="1">
      <alignment vertical="center" wrapText="1"/>
    </xf>
    <xf numFmtId="0" fontId="20" fillId="0" borderId="17" xfId="5" applyFont="1" applyBorder="1" applyAlignment="1">
      <alignment vertical="center" wrapText="1"/>
    </xf>
    <xf numFmtId="3" fontId="17" fillId="0" borderId="60" xfId="5" applyNumberFormat="1" applyFont="1" applyBorder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1" fontId="17" fillId="0" borderId="7" xfId="5" applyNumberFormat="1" applyFont="1" applyBorder="1" applyAlignment="1">
      <alignment horizontal="center" vertical="center" wrapText="1"/>
    </xf>
    <xf numFmtId="3" fontId="17" fillId="0" borderId="5" xfId="5" applyNumberFormat="1" applyFont="1" applyBorder="1" applyAlignment="1">
      <alignment horizontal="right" vertical="center"/>
    </xf>
    <xf numFmtId="3" fontId="17" fillId="0" borderId="7" xfId="5" applyNumberFormat="1" applyFont="1" applyBorder="1" applyAlignment="1">
      <alignment horizontal="right" vertical="center"/>
    </xf>
    <xf numFmtId="3" fontId="17" fillId="0" borderId="13" xfId="5" applyNumberFormat="1" applyFont="1" applyBorder="1" applyAlignment="1">
      <alignment horizontal="right" vertical="center"/>
    </xf>
    <xf numFmtId="0" fontId="18" fillId="4" borderId="9" xfId="5" applyFont="1" applyFill="1" applyBorder="1" applyAlignment="1">
      <alignment horizontal="right" wrapText="1"/>
    </xf>
    <xf numFmtId="3" fontId="20" fillId="0" borderId="7" xfId="5" applyNumberFormat="1" applyFont="1" applyBorder="1" applyAlignment="1">
      <alignment horizontal="right" vertical="center"/>
    </xf>
    <xf numFmtId="3" fontId="20" fillId="0" borderId="13" xfId="5" applyNumberFormat="1" applyFont="1" applyBorder="1" applyAlignment="1">
      <alignment horizontal="right" vertical="center"/>
    </xf>
    <xf numFmtId="3" fontId="20" fillId="0" borderId="59" xfId="5" applyNumberFormat="1" applyFont="1" applyBorder="1" applyAlignment="1">
      <alignment horizontal="right" vertical="center"/>
    </xf>
    <xf numFmtId="3" fontId="20" fillId="0" borderId="17" xfId="5" applyNumberFormat="1" applyFont="1" applyBorder="1" applyAlignment="1">
      <alignment horizontal="right" vertical="center"/>
    </xf>
    <xf numFmtId="3" fontId="20" fillId="0" borderId="15" xfId="5" applyNumberFormat="1" applyFont="1" applyBorder="1" applyAlignment="1">
      <alignment horizontal="right" vertical="center"/>
    </xf>
    <xf numFmtId="0" fontId="15" fillId="0" borderId="42" xfId="0" applyFont="1" applyBorder="1" applyAlignment="1">
      <alignment horizontal="left" wrapText="1"/>
    </xf>
    <xf numFmtId="0" fontId="21" fillId="8" borderId="9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3" fontId="12" fillId="8" borderId="9" xfId="0" applyNumberFormat="1" applyFont="1" applyFill="1" applyBorder="1" applyAlignment="1">
      <alignment horizontal="center" vertical="center" wrapText="1"/>
    </xf>
    <xf numFmtId="0" fontId="21" fillId="10" borderId="49" xfId="0" applyFont="1" applyFill="1" applyBorder="1" applyAlignment="1">
      <alignment horizontal="center" vertical="center" wrapText="1"/>
    </xf>
    <xf numFmtId="0" fontId="21" fillId="10" borderId="50" xfId="0" applyFont="1" applyFill="1" applyBorder="1" applyAlignment="1">
      <alignment horizontal="center" vertical="center" wrapText="1"/>
    </xf>
    <xf numFmtId="0" fontId="8" fillId="5" borderId="45" xfId="0" applyFont="1" applyFill="1" applyBorder="1" applyAlignment="1">
      <alignment horizontal="center" vertical="center"/>
    </xf>
    <xf numFmtId="0" fontId="8" fillId="5" borderId="46" xfId="0" applyFont="1" applyFill="1" applyBorder="1" applyAlignment="1">
      <alignment horizontal="center" vertical="center"/>
    </xf>
    <xf numFmtId="0" fontId="8" fillId="7" borderId="47" xfId="0" applyFont="1" applyFill="1" applyBorder="1" applyAlignment="1" applyProtection="1">
      <alignment horizontal="center" vertical="center"/>
      <protection locked="0"/>
    </xf>
    <xf numFmtId="0" fontId="8" fillId="7" borderId="42" xfId="0" applyFont="1" applyFill="1" applyBorder="1" applyAlignment="1" applyProtection="1">
      <alignment horizontal="center" vertical="center"/>
      <protection locked="0"/>
    </xf>
    <xf numFmtId="0" fontId="8" fillId="7" borderId="45" xfId="0" applyFont="1" applyFill="1" applyBorder="1" applyAlignment="1" applyProtection="1">
      <alignment horizontal="center" vertical="center"/>
      <protection locked="0"/>
    </xf>
    <xf numFmtId="0" fontId="8" fillId="7" borderId="46" xfId="0" applyFont="1" applyFill="1" applyBorder="1" applyAlignment="1" applyProtection="1">
      <alignment horizontal="center" vertical="center"/>
      <protection locked="0"/>
    </xf>
    <xf numFmtId="0" fontId="21" fillId="8" borderId="22" xfId="0" applyFont="1" applyFill="1" applyBorder="1" applyAlignment="1">
      <alignment horizontal="center" vertical="center"/>
    </xf>
    <xf numFmtId="0" fontId="21" fillId="8" borderId="35" xfId="0" applyFont="1" applyFill="1" applyBorder="1" applyAlignment="1">
      <alignment horizontal="center" vertical="center"/>
    </xf>
    <xf numFmtId="0" fontId="21" fillId="8" borderId="48" xfId="0" applyFont="1" applyFill="1" applyBorder="1" applyAlignment="1">
      <alignment horizontal="center" vertical="center"/>
    </xf>
    <xf numFmtId="0" fontId="18" fillId="8" borderId="51" xfId="0" applyFont="1" applyFill="1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/>
    </xf>
    <xf numFmtId="0" fontId="18" fillId="8" borderId="32" xfId="0" applyFont="1" applyFill="1" applyBorder="1" applyAlignment="1">
      <alignment horizontal="center" vertical="center"/>
    </xf>
    <xf numFmtId="0" fontId="8" fillId="6" borderId="46" xfId="0" applyFont="1" applyFill="1" applyBorder="1" applyAlignment="1" applyProtection="1">
      <alignment horizontal="center" vertical="center"/>
      <protection locked="0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6" borderId="54" xfId="0" applyFont="1" applyFill="1" applyBorder="1" applyAlignment="1" applyProtection="1">
      <alignment horizontal="center" vertical="center"/>
      <protection locked="0"/>
    </xf>
    <xf numFmtId="0" fontId="8" fillId="6" borderId="55" xfId="0" applyFont="1" applyFill="1" applyBorder="1" applyAlignment="1" applyProtection="1">
      <alignment horizontal="center" vertical="center"/>
      <protection locked="0"/>
    </xf>
    <xf numFmtId="0" fontId="8" fillId="6" borderId="56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right" vertical="center"/>
    </xf>
    <xf numFmtId="0" fontId="8" fillId="0" borderId="34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10" fillId="0" borderId="5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3" fillId="0" borderId="57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6">
    <cellStyle name="Normal" xfId="0" builtinId="0"/>
    <cellStyle name="Normal 2" xfId="1" xr:uid="{75284691-2ABE-4213-B7DC-5F5EED632157}"/>
    <cellStyle name="Normal 2 2" xfId="2" xr:uid="{BEDE7A18-09FC-42F7-BDFA-5B54D8A54456}"/>
    <cellStyle name="Normal 3" xfId="3" xr:uid="{3D8D4F62-F272-45B5-BD5F-E67752112C24}"/>
    <cellStyle name="Normal_bodovnik-juli 2010" xfId="4" xr:uid="{2094AEF1-F113-4B8F-9116-55A716959300}"/>
    <cellStyle name="Normal_бодовник-19-08" xfId="5" xr:uid="{46D0682A-E29A-4E2C-8D8D-9E165EAB11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53</xdr:row>
      <xdr:rowOff>171450</xdr:rowOff>
    </xdr:from>
    <xdr:to>
      <xdr:col>4</xdr:col>
      <xdr:colOff>190500</xdr:colOff>
      <xdr:row>56</xdr:row>
      <xdr:rowOff>158750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4247E879-7294-034B-AE75-8B22AACED99D}"/>
            </a:ext>
          </a:extLst>
        </xdr:cNvPr>
        <xdr:cNvSpPr txBox="1">
          <a:spLocks noChangeArrowheads="1"/>
        </xdr:cNvSpPr>
      </xdr:nvSpPr>
      <xdr:spPr bwMode="auto">
        <a:xfrm>
          <a:off x="66675" y="9045575"/>
          <a:ext cx="4108450" cy="971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endParaRPr lang="mk-MK" sz="800" b="1" i="0" u="none" strike="noStrike" baseline="0">
            <a:solidFill>
              <a:srgbClr val="000000"/>
            </a:solidFill>
            <a:latin typeface="+mn-lt"/>
          </a:endParaRPr>
        </a:p>
        <a:p>
          <a:pPr algn="l" rtl="0">
            <a:lnSpc>
              <a:spcPts val="500"/>
            </a:lnSpc>
            <a:defRPr sz="1000"/>
          </a:pPr>
          <a:r>
            <a:rPr lang="mk-MK" sz="800" b="1" i="0" u="none" strike="noStrike" baseline="0">
              <a:solidFill>
                <a:srgbClr val="000000"/>
              </a:solidFill>
              <a:latin typeface="+mn-lt"/>
            </a:rPr>
            <a:t>Напомена :</a:t>
          </a:r>
          <a:endParaRPr lang="mk-MK" sz="800" b="0" i="0" u="none" strike="noStrike" baseline="0">
            <a:solidFill>
              <a:srgbClr val="000000"/>
            </a:solidFill>
            <a:latin typeface="+mn-lt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+mn-lt"/>
            </a:rPr>
            <a:t>Шифрите на пакетите да ги </a:t>
          </a:r>
          <a:r>
            <a:rPr lang="mk-MK" sz="800" b="1" i="0" u="none" strike="noStrike" baseline="0">
              <a:solidFill>
                <a:srgbClr val="000000"/>
              </a:solidFill>
              <a:latin typeface="+mn-lt"/>
            </a:rPr>
            <a:t>превзмете од </a:t>
          </a:r>
          <a:r>
            <a:rPr lang="en-US" sz="800" b="1" i="0" u="none" strike="noStrike" baseline="0">
              <a:solidFill>
                <a:srgbClr val="000000"/>
              </a:solidFill>
              <a:latin typeface="+mn-lt"/>
            </a:rPr>
            <a:t>sheet-</a:t>
          </a:r>
          <a:r>
            <a:rPr lang="mk-MK" sz="800" b="1" i="0" u="none" strike="noStrike" baseline="0">
              <a:solidFill>
                <a:srgbClr val="000000"/>
              </a:solidFill>
              <a:latin typeface="+mn-lt"/>
            </a:rPr>
            <a:t>от реф_цени на спец </a:t>
          </a:r>
          <a:r>
            <a:rPr lang="mk-MK" sz="800" b="0" i="0" u="none" strike="noStrike" baseline="0">
              <a:solidFill>
                <a:srgbClr val="000000"/>
              </a:solidFill>
              <a:latin typeface="+mn-lt"/>
            </a:rPr>
            <a:t>а програмот сам ќе го превземе називот-описот на пакетот и неговата референтна цена од </a:t>
          </a:r>
          <a:r>
            <a:rPr lang="en-US" sz="800" b="0" i="0" u="none" strike="noStrike" baseline="0">
              <a:solidFill>
                <a:srgbClr val="000000"/>
              </a:solidFill>
              <a:latin typeface="+mn-lt"/>
            </a:rPr>
            <a:t>sheet-</a:t>
          </a:r>
          <a:r>
            <a:rPr lang="mk-MK" sz="800" b="0" i="0" u="none" strike="noStrike" baseline="0">
              <a:solidFill>
                <a:srgbClr val="000000"/>
              </a:solidFill>
              <a:latin typeface="+mn-lt"/>
            </a:rPr>
            <a:t>от. Ова правете го со функциите </a:t>
          </a:r>
          <a:r>
            <a:rPr lang="en-US" sz="800" b="0" i="0" u="none" strike="noStrike" baseline="0">
              <a:solidFill>
                <a:srgbClr val="000000"/>
              </a:solidFill>
              <a:latin typeface="+mn-lt"/>
            </a:rPr>
            <a:t>Copy </a:t>
          </a:r>
          <a:r>
            <a:rPr lang="mk-MK" sz="800" b="0" i="0" u="none" strike="noStrike" baseline="0">
              <a:solidFill>
                <a:srgbClr val="000000"/>
              </a:solidFill>
              <a:latin typeface="+mn-lt"/>
            </a:rPr>
            <a:t>од </a:t>
          </a:r>
          <a:r>
            <a:rPr lang="en-US" sz="800" b="0" i="0" u="none" strike="noStrike" baseline="0">
              <a:solidFill>
                <a:srgbClr val="000000"/>
              </a:solidFill>
              <a:latin typeface="+mn-lt"/>
            </a:rPr>
            <a:t>sheet- </a:t>
          </a:r>
          <a:r>
            <a:rPr lang="mk-MK" sz="800" b="0" i="0" u="none" strike="noStrike" baseline="0">
              <a:solidFill>
                <a:srgbClr val="000000"/>
              </a:solidFill>
              <a:latin typeface="+mn-lt"/>
            </a:rPr>
            <a:t>от Цени на спец и </a:t>
          </a:r>
          <a:r>
            <a:rPr lang="en-US" sz="800" b="0" i="0" u="none" strike="noStrike" baseline="0">
              <a:solidFill>
                <a:srgbClr val="000000"/>
              </a:solidFill>
              <a:latin typeface="+mn-lt"/>
            </a:rPr>
            <a:t>Paste </a:t>
          </a:r>
          <a:r>
            <a:rPr lang="mk-MK" sz="800" b="0" i="0" u="none" strike="noStrike" baseline="0">
              <a:solidFill>
                <a:srgbClr val="000000"/>
              </a:solidFill>
              <a:latin typeface="+mn-lt"/>
            </a:rPr>
            <a:t>во соодветната колона 2 од  </a:t>
          </a:r>
          <a:r>
            <a:rPr lang="en-US" sz="800" b="0" i="0" u="none" strike="noStrike" baseline="0">
              <a:solidFill>
                <a:srgbClr val="000000"/>
              </a:solidFill>
              <a:latin typeface="+mn-lt"/>
            </a:rPr>
            <a:t>Sheet-</a:t>
          </a:r>
          <a:r>
            <a:rPr lang="mk-MK" sz="800" b="0" i="0" u="none" strike="noStrike" baseline="0">
              <a:solidFill>
                <a:srgbClr val="000000"/>
              </a:solidFill>
              <a:latin typeface="+mn-lt"/>
            </a:rPr>
            <a:t>от - план образецот ПЛ 2 - СС.</a:t>
          </a:r>
        </a:p>
        <a:p>
          <a:pPr algn="l" rtl="0">
            <a:lnSpc>
              <a:spcPts val="800"/>
            </a:lnSpc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+mn-lt"/>
            </a:rPr>
            <a:t>Забелешка: планот за специјалистички услуги треба да се пополнува посебно за секоја дејност.</a:t>
          </a:r>
          <a:endParaRPr lang="mk-MK" sz="900" b="0" i="0" u="none" strike="noStrike" baseline="0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4</xdr:col>
      <xdr:colOff>241300</xdr:colOff>
      <xdr:row>53</xdr:row>
      <xdr:rowOff>174625</xdr:rowOff>
    </xdr:from>
    <xdr:to>
      <xdr:col>11</xdr:col>
      <xdr:colOff>725177</xdr:colOff>
      <xdr:row>56</xdr:row>
      <xdr:rowOff>161925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182FEFA1-32FD-F27F-2BD2-F908EE97994F}"/>
            </a:ext>
          </a:extLst>
        </xdr:cNvPr>
        <xdr:cNvSpPr txBox="1">
          <a:spLocks noChangeArrowheads="1"/>
        </xdr:cNvSpPr>
      </xdr:nvSpPr>
      <xdr:spPr bwMode="auto">
        <a:xfrm>
          <a:off x="4225925" y="9048750"/>
          <a:ext cx="5611502" cy="971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lnSpc>
              <a:spcPts val="700"/>
            </a:lnSpc>
            <a:defRPr sz="1000"/>
          </a:pPr>
          <a:endParaRPr lang="mk-MK" sz="900" b="0" i="0" u="none" strike="noStrike" baseline="0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marL="0" indent="0" algn="l" rtl="0">
            <a:lnSpc>
              <a:spcPts val="700"/>
            </a:lnSpc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Вредностите на здравствените услуги во кварталите се задолжително цели броеви</a:t>
          </a:r>
          <a:r>
            <a:rPr lang="en-US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 </a:t>
          </a:r>
          <a:r>
            <a:rPr lang="mk-MK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( без децимали ). Не смеат да се внесуваат други знаци затоа што ќе јави грешка.</a:t>
          </a:r>
        </a:p>
        <a:p>
          <a:pPr algn="l" rtl="0">
            <a:lnSpc>
              <a:spcPts val="700"/>
            </a:lnSpc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Ако треба да се брише некој внесен податок тоа правете го со </a:t>
          </a:r>
          <a:r>
            <a:rPr lang="en-US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delete </a:t>
          </a:r>
          <a:r>
            <a:rPr lang="mk-MK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Означете ја ќелијата во која треба да се брише податокот и  тогаш притиснете </a:t>
          </a:r>
          <a:r>
            <a:rPr lang="en-US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delete</a:t>
          </a:r>
          <a:r>
            <a:rPr lang="mk-MK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. Ако податокот го избришете со </a:t>
          </a:r>
          <a:r>
            <a:rPr lang="en-US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Space</a:t>
          </a:r>
          <a:r>
            <a:rPr lang="mk-MK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 (</a:t>
          </a:r>
          <a:r>
            <a:rPr lang="en-US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 </a:t>
          </a:r>
          <a:r>
            <a:rPr lang="mk-MK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големата типка за проред ) тогаш ќе се јави грешка во колоните 4 и 12.</a:t>
          </a:r>
        </a:p>
        <a:p>
          <a:pPr algn="l" rtl="0">
            <a:lnSpc>
              <a:spcPts val="700"/>
            </a:lnSpc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Податоците се пополнуваат само во полињата што се означени со жолто. Доколку се исполни образецот услугите што треба да се  дополнат, впишете ги  во нов образец на истиот начин како и претходниот.</a:t>
          </a:r>
          <a:endParaRPr lang="mk-MK" sz="700" b="0" i="0" u="none" strike="noStrike" baseline="0">
            <a:solidFill>
              <a:sysClr val="windowText" lastClr="000000"/>
            </a:solidFill>
            <a:latin typeface="+mn-lt"/>
          </a:endParaRPr>
        </a:p>
        <a:p>
          <a:pPr algn="l" rtl="0">
            <a:lnSpc>
              <a:spcPts val="700"/>
            </a:lnSpc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Прво се пополнува образецот електронски, истиот се печати и потпишан од овластеното лице се доставува до ФЗОМ заедно со понудата.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9DEBA-0FAB-40A7-8814-1E144AFEF07B}">
  <sheetPr>
    <tabColor rgb="FFFF0000"/>
    <pageSetUpPr fitToPage="1"/>
  </sheetPr>
  <dimension ref="A1:P55"/>
  <sheetViews>
    <sheetView showGridLines="0" tabSelected="1" zoomScaleNormal="100" workbookViewId="0">
      <selection activeCell="B26" sqref="B26"/>
    </sheetView>
  </sheetViews>
  <sheetFormatPr defaultRowHeight="15.75" x14ac:dyDescent="0.25"/>
  <cols>
    <col min="1" max="1" width="4.42578125" style="1" customWidth="1"/>
    <col min="2" max="2" width="8.7109375" style="60" customWidth="1"/>
    <col min="3" max="3" width="36" style="61" customWidth="1"/>
    <col min="4" max="4" width="10.5703125" style="62" customWidth="1"/>
    <col min="5" max="5" width="12.7109375" style="62" customWidth="1"/>
    <col min="6" max="8" width="12.7109375" style="5" customWidth="1"/>
    <col min="9" max="11" width="8.7109375" style="5" customWidth="1"/>
    <col min="12" max="12" width="11.7109375" style="5" customWidth="1"/>
    <col min="13" max="13" width="3" style="5" customWidth="1"/>
    <col min="14" max="14" width="1.42578125" style="5" customWidth="1"/>
    <col min="15" max="16384" width="9.140625" style="5"/>
  </cols>
  <sheetData>
    <row r="1" spans="1:16" ht="20.25" customHeight="1" x14ac:dyDescent="0.25">
      <c r="C1" s="146" t="s">
        <v>1</v>
      </c>
      <c r="D1" s="2"/>
      <c r="E1" s="3"/>
      <c r="F1" s="4"/>
      <c r="K1" s="210" t="s">
        <v>212</v>
      </c>
      <c r="L1" s="211"/>
    </row>
    <row r="2" spans="1:16" x14ac:dyDescent="0.25">
      <c r="A2" s="3"/>
      <c r="B2" s="3"/>
      <c r="C2" s="3"/>
      <c r="D2" s="3"/>
      <c r="E2" s="3"/>
      <c r="I2" s="7"/>
      <c r="J2" s="7"/>
      <c r="K2" s="128"/>
    </row>
    <row r="3" spans="1:16" ht="22.5" customHeight="1" x14ac:dyDescent="0.25">
      <c r="A3" s="5"/>
      <c r="B3" s="5"/>
      <c r="C3" s="167" t="s">
        <v>237</v>
      </c>
      <c r="D3" s="212"/>
      <c r="E3" s="213"/>
      <c r="F3" s="213"/>
      <c r="G3" s="213"/>
      <c r="H3" s="213"/>
      <c r="I3" s="213"/>
      <c r="J3" s="214"/>
      <c r="K3" s="6"/>
      <c r="P3" s="5" t="s">
        <v>0</v>
      </c>
    </row>
    <row r="4" spans="1:16" s="8" customFormat="1" ht="12" customHeight="1" x14ac:dyDescent="0.25">
      <c r="K4" s="9"/>
      <c r="P4" s="10"/>
    </row>
    <row r="5" spans="1:16" s="8" customFormat="1" ht="18" customHeight="1" x14ac:dyDescent="0.25">
      <c r="B5" s="220" t="s">
        <v>214</v>
      </c>
      <c r="C5" s="221"/>
      <c r="D5" s="221"/>
      <c r="E5" s="221"/>
      <c r="F5" s="221"/>
      <c r="G5" s="221"/>
      <c r="H5" s="221"/>
      <c r="I5" s="221"/>
      <c r="J5" s="221"/>
      <c r="K5" s="221"/>
      <c r="L5" s="163"/>
      <c r="P5" s="10"/>
    </row>
    <row r="6" spans="1:16" s="168" customFormat="1" ht="18" customHeight="1" x14ac:dyDescent="0.2">
      <c r="B6" s="215" t="s">
        <v>215</v>
      </c>
      <c r="C6" s="216"/>
      <c r="D6" s="216"/>
      <c r="E6" s="216"/>
      <c r="F6" s="217"/>
      <c r="G6" s="169"/>
      <c r="H6" s="173" t="s">
        <v>216</v>
      </c>
      <c r="J6" s="170"/>
      <c r="K6" s="171"/>
      <c r="P6" s="172"/>
    </row>
    <row r="7" spans="1:16" s="8" customFormat="1" ht="5.25" customHeight="1" x14ac:dyDescent="0.25">
      <c r="B7" s="164"/>
      <c r="C7" s="165"/>
      <c r="D7" s="165"/>
      <c r="E7" s="165"/>
      <c r="F7" s="165"/>
      <c r="G7" s="21"/>
      <c r="H7" s="21"/>
      <c r="J7" s="166"/>
      <c r="P7" s="10"/>
    </row>
    <row r="8" spans="1:16" s="8" customFormat="1" ht="18" customHeight="1" x14ac:dyDescent="0.25">
      <c r="B8" s="218" t="s">
        <v>213</v>
      </c>
      <c r="C8" s="219"/>
      <c r="D8" s="219"/>
      <c r="E8" s="219"/>
      <c r="F8" s="219"/>
      <c r="G8" s="219"/>
      <c r="H8" s="219"/>
      <c r="I8" s="219"/>
      <c r="J8" s="219"/>
      <c r="K8" s="219"/>
      <c r="L8" s="162"/>
      <c r="P8" s="10"/>
    </row>
    <row r="9" spans="1:16" s="13" customFormat="1" ht="20.25" customHeight="1" x14ac:dyDescent="0.2">
      <c r="A9" s="12" t="s">
        <v>0</v>
      </c>
      <c r="C9" s="135" t="s">
        <v>217</v>
      </c>
      <c r="D9" s="209"/>
      <c r="E9" s="209"/>
      <c r="F9" s="209"/>
      <c r="G9" s="209"/>
      <c r="I9" s="145"/>
      <c r="J9" s="145"/>
      <c r="K9" s="21"/>
      <c r="L9" s="21"/>
    </row>
    <row r="10" spans="1:16" s="16" customFormat="1" ht="12" thickBot="1" x14ac:dyDescent="0.25">
      <c r="A10" s="15"/>
      <c r="B10" s="15"/>
      <c r="C10" s="15"/>
      <c r="D10" s="15"/>
      <c r="E10" s="15"/>
      <c r="F10" s="15"/>
      <c r="G10" s="15"/>
    </row>
    <row r="11" spans="1:16" s="16" customFormat="1" ht="17.25" customHeight="1" thickBot="1" x14ac:dyDescent="0.25">
      <c r="A11" s="117"/>
      <c r="B11" s="117"/>
      <c r="C11" s="117"/>
      <c r="D11" s="117"/>
      <c r="E11" s="124" t="s">
        <v>232</v>
      </c>
      <c r="F11" s="206" t="s">
        <v>229</v>
      </c>
      <c r="G11" s="207"/>
      <c r="H11" s="208"/>
      <c r="I11" s="206" t="s">
        <v>331</v>
      </c>
      <c r="J11" s="207"/>
      <c r="K11" s="207"/>
      <c r="L11" s="208"/>
    </row>
    <row r="12" spans="1:16" s="18" customFormat="1" ht="19.899999999999999" customHeight="1" thickBot="1" x14ac:dyDescent="0.25">
      <c r="A12" s="193" t="s">
        <v>2</v>
      </c>
      <c r="B12" s="193" t="s">
        <v>6</v>
      </c>
      <c r="C12" s="193" t="s">
        <v>218</v>
      </c>
      <c r="D12" s="194" t="s">
        <v>3</v>
      </c>
      <c r="E12" s="123" t="s">
        <v>233</v>
      </c>
      <c r="F12" s="121" t="s">
        <v>227</v>
      </c>
      <c r="G12" s="136" t="s">
        <v>228</v>
      </c>
      <c r="H12" s="195" t="s">
        <v>226</v>
      </c>
      <c r="I12" s="203" t="s">
        <v>5</v>
      </c>
      <c r="J12" s="204"/>
      <c r="K12" s="205"/>
      <c r="L12" s="190" t="s">
        <v>226</v>
      </c>
      <c r="M12" s="17"/>
    </row>
    <row r="13" spans="1:16" s="20" customFormat="1" ht="19.5" thickTop="1" thickBot="1" x14ac:dyDescent="0.25">
      <c r="A13" s="193"/>
      <c r="B13" s="193"/>
      <c r="C13" s="193"/>
      <c r="D13" s="194"/>
      <c r="E13" s="120" t="s">
        <v>230</v>
      </c>
      <c r="F13" s="118" t="s">
        <v>230</v>
      </c>
      <c r="G13" s="119" t="s">
        <v>231</v>
      </c>
      <c r="H13" s="196"/>
      <c r="I13" s="118" t="s">
        <v>227</v>
      </c>
      <c r="J13" s="119" t="s">
        <v>228</v>
      </c>
      <c r="K13" s="122" t="s">
        <v>4</v>
      </c>
      <c r="L13" s="190"/>
      <c r="M13" s="19"/>
    </row>
    <row r="14" spans="1:16" s="161" customFormat="1" ht="13.5" thickBot="1" x14ac:dyDescent="0.25">
      <c r="A14" s="153">
        <v>1</v>
      </c>
      <c r="B14" s="153">
        <v>2</v>
      </c>
      <c r="C14" s="153">
        <v>3</v>
      </c>
      <c r="D14" s="154">
        <v>4</v>
      </c>
      <c r="E14" s="154">
        <v>5</v>
      </c>
      <c r="F14" s="155">
        <v>6</v>
      </c>
      <c r="G14" s="156">
        <v>7</v>
      </c>
      <c r="H14" s="157" t="s">
        <v>234</v>
      </c>
      <c r="I14" s="158">
        <v>9</v>
      </c>
      <c r="J14" s="156">
        <v>10</v>
      </c>
      <c r="K14" s="157" t="s">
        <v>235</v>
      </c>
      <c r="L14" s="159" t="s">
        <v>236</v>
      </c>
      <c r="M14" s="160"/>
    </row>
    <row r="15" spans="1:16" s="13" customFormat="1" ht="12.75" x14ac:dyDescent="0.2">
      <c r="A15" s="22">
        <v>1</v>
      </c>
      <c r="B15" s="114"/>
      <c r="C15" s="23" t="str">
        <f>IF(N15&gt;2, VLOOKUP(B15,ref_ceni!$B$7:$D$211,2,FALSE),"")</f>
        <v/>
      </c>
      <c r="D15" s="24" t="str">
        <f>IF(N15&gt;0,VLOOKUP(B15,ref_ceni!$B$7:$D$211,3,FALSE),"")</f>
        <v/>
      </c>
      <c r="E15" s="125"/>
      <c r="F15" s="140"/>
      <c r="G15" s="141"/>
      <c r="H15" s="137">
        <f t="shared" ref="H15:H27" si="0">F15+G15</f>
        <v>0</v>
      </c>
      <c r="I15" s="140"/>
      <c r="J15" s="141"/>
      <c r="K15" s="129">
        <f>I15+J15</f>
        <v>0</v>
      </c>
      <c r="L15" s="25">
        <f t="shared" ref="L15:L44" si="1">IF(N15&gt;= 2,K15*D15,0)</f>
        <v>0</v>
      </c>
      <c r="M15" s="26"/>
      <c r="N15" s="13">
        <f t="shared" ref="N15:N44" si="2">LEN(B15)</f>
        <v>0</v>
      </c>
    </row>
    <row r="16" spans="1:16" s="13" customFormat="1" ht="12.75" x14ac:dyDescent="0.2">
      <c r="A16" s="27">
        <v>2</v>
      </c>
      <c r="B16" s="114"/>
      <c r="C16" s="28" t="str">
        <f>IF(N16&gt;2, VLOOKUP(B16,ref_ceni!$B$7:$D$211,2,FALSE),"")</f>
        <v/>
      </c>
      <c r="D16" s="29" t="str">
        <f>IF(N16&gt;0,VLOOKUP(B16,ref_ceni!$B$7:$D$211,3,FALSE),"")</f>
        <v/>
      </c>
      <c r="E16" s="125"/>
      <c r="F16" s="125"/>
      <c r="G16" s="142"/>
      <c r="H16" s="137">
        <f t="shared" si="0"/>
        <v>0</v>
      </c>
      <c r="I16" s="125"/>
      <c r="J16" s="142"/>
      <c r="K16" s="130">
        <f>I16+J16</f>
        <v>0</v>
      </c>
      <c r="L16" s="30">
        <f t="shared" si="1"/>
        <v>0</v>
      </c>
      <c r="M16" s="26"/>
      <c r="N16" s="13">
        <f t="shared" si="2"/>
        <v>0</v>
      </c>
    </row>
    <row r="17" spans="1:14" s="13" customFormat="1" ht="12.75" x14ac:dyDescent="0.2">
      <c r="A17" s="27">
        <v>3</v>
      </c>
      <c r="B17" s="114"/>
      <c r="C17" s="28" t="str">
        <f>IF(N17&gt;2, VLOOKUP(B17,ref_ceni!$B$7:$D$211,2,FALSE),"")</f>
        <v/>
      </c>
      <c r="D17" s="29" t="str">
        <f>IF(N17&gt;0,VLOOKUP(B17,ref_ceni!$B$7:$D$211,3,FALSE),"")</f>
        <v/>
      </c>
      <c r="E17" s="125"/>
      <c r="F17" s="125"/>
      <c r="G17" s="142"/>
      <c r="H17" s="137">
        <f t="shared" si="0"/>
        <v>0</v>
      </c>
      <c r="I17" s="125"/>
      <c r="J17" s="142"/>
      <c r="K17" s="130">
        <f t="shared" ref="K17:K44" si="3">I17+J17</f>
        <v>0</v>
      </c>
      <c r="L17" s="30">
        <f t="shared" si="1"/>
        <v>0</v>
      </c>
      <c r="M17" s="26"/>
      <c r="N17" s="13">
        <f t="shared" si="2"/>
        <v>0</v>
      </c>
    </row>
    <row r="18" spans="1:14" s="13" customFormat="1" ht="12.75" x14ac:dyDescent="0.2">
      <c r="A18" s="27">
        <v>4</v>
      </c>
      <c r="B18" s="138"/>
      <c r="C18" s="28" t="str">
        <f>IF(N18&gt;2, VLOOKUP(B18,ref_ceni!$B$7:$D$211,2,FALSE),"")</f>
        <v/>
      </c>
      <c r="D18" s="29" t="str">
        <f>IF(N18&gt;0,VLOOKUP(B18,ref_ceni!$B$7:$D$211,3,FALSE),"")</f>
        <v/>
      </c>
      <c r="E18" s="125"/>
      <c r="F18" s="125"/>
      <c r="G18" s="142"/>
      <c r="H18" s="137">
        <f t="shared" si="0"/>
        <v>0</v>
      </c>
      <c r="I18" s="125"/>
      <c r="J18" s="142"/>
      <c r="K18" s="130">
        <f t="shared" si="3"/>
        <v>0</v>
      </c>
      <c r="L18" s="30">
        <f t="shared" si="1"/>
        <v>0</v>
      </c>
      <c r="M18" s="26"/>
      <c r="N18" s="13">
        <f t="shared" si="2"/>
        <v>0</v>
      </c>
    </row>
    <row r="19" spans="1:14" s="13" customFormat="1" ht="12.75" x14ac:dyDescent="0.2">
      <c r="A19" s="27">
        <v>5</v>
      </c>
      <c r="B19" s="138"/>
      <c r="C19" s="28" t="str">
        <f>IF(N19&gt;2, VLOOKUP(B19,ref_ceni!$B$7:$D$211,2,FALSE),"")</f>
        <v/>
      </c>
      <c r="D19" s="29" t="str">
        <f>IF(N19&gt;0,VLOOKUP(B19,ref_ceni!$B$7:$D$211,3,FALSE),"")</f>
        <v/>
      </c>
      <c r="E19" s="125"/>
      <c r="F19" s="125"/>
      <c r="G19" s="142"/>
      <c r="H19" s="137">
        <f t="shared" si="0"/>
        <v>0</v>
      </c>
      <c r="I19" s="125"/>
      <c r="J19" s="142"/>
      <c r="K19" s="130">
        <f t="shared" si="3"/>
        <v>0</v>
      </c>
      <c r="L19" s="30">
        <f t="shared" si="1"/>
        <v>0</v>
      </c>
      <c r="M19" s="26"/>
      <c r="N19" s="13">
        <f t="shared" si="2"/>
        <v>0</v>
      </c>
    </row>
    <row r="20" spans="1:14" s="13" customFormat="1" ht="12.75" x14ac:dyDescent="0.2">
      <c r="A20" s="27">
        <v>6</v>
      </c>
      <c r="B20" s="138"/>
      <c r="C20" s="28" t="str">
        <f>IF(N20&gt;2, VLOOKUP(B20,ref_ceni!$B$7:$D$211,2,FALSE),"")</f>
        <v/>
      </c>
      <c r="D20" s="29" t="str">
        <f>IF(N20&gt;0,VLOOKUP(B20,ref_ceni!$B$7:$D$211,3,FALSE),"")</f>
        <v/>
      </c>
      <c r="E20" s="125"/>
      <c r="F20" s="125"/>
      <c r="G20" s="142"/>
      <c r="H20" s="137">
        <f t="shared" si="0"/>
        <v>0</v>
      </c>
      <c r="I20" s="125"/>
      <c r="J20" s="142"/>
      <c r="K20" s="130">
        <f t="shared" si="3"/>
        <v>0</v>
      </c>
      <c r="L20" s="30">
        <f t="shared" si="1"/>
        <v>0</v>
      </c>
      <c r="M20" s="26"/>
      <c r="N20" s="13">
        <f t="shared" si="2"/>
        <v>0</v>
      </c>
    </row>
    <row r="21" spans="1:14" s="13" customFormat="1" ht="12.75" x14ac:dyDescent="0.2">
      <c r="A21" s="27">
        <v>7</v>
      </c>
      <c r="B21" s="139"/>
      <c r="C21" s="28" t="str">
        <f>IF(N21&gt;2, VLOOKUP(B21,ref_ceni!$B$7:$D$211,2,FALSE),"")</f>
        <v/>
      </c>
      <c r="D21" s="29" t="str">
        <f>IF(N21&gt;0,VLOOKUP(B21,ref_ceni!$B$7:$D$211,3,FALSE),"")</f>
        <v/>
      </c>
      <c r="E21" s="125"/>
      <c r="F21" s="125"/>
      <c r="G21" s="142"/>
      <c r="H21" s="137">
        <f t="shared" si="0"/>
        <v>0</v>
      </c>
      <c r="I21" s="125"/>
      <c r="J21" s="142"/>
      <c r="K21" s="130">
        <f t="shared" si="3"/>
        <v>0</v>
      </c>
      <c r="L21" s="30">
        <f t="shared" si="1"/>
        <v>0</v>
      </c>
      <c r="M21" s="26"/>
      <c r="N21" s="13">
        <f t="shared" si="2"/>
        <v>0</v>
      </c>
    </row>
    <row r="22" spans="1:14" s="13" customFormat="1" ht="12.75" x14ac:dyDescent="0.2">
      <c r="A22" s="27">
        <v>8</v>
      </c>
      <c r="B22" s="138"/>
      <c r="C22" s="28" t="str">
        <f>IF(N22&gt;2, VLOOKUP(B22,ref_ceni!$B$7:$D$211,2,FALSE),"")</f>
        <v/>
      </c>
      <c r="D22" s="29" t="str">
        <f>IF(N22&gt;0,VLOOKUP(B22,ref_ceni!$B$7:$D$211,3,FALSE),"")</f>
        <v/>
      </c>
      <c r="E22" s="125"/>
      <c r="F22" s="125"/>
      <c r="G22" s="142"/>
      <c r="H22" s="137">
        <f t="shared" si="0"/>
        <v>0</v>
      </c>
      <c r="I22" s="125"/>
      <c r="J22" s="142"/>
      <c r="K22" s="130">
        <f t="shared" si="3"/>
        <v>0</v>
      </c>
      <c r="L22" s="30">
        <f t="shared" si="1"/>
        <v>0</v>
      </c>
      <c r="M22" s="26"/>
      <c r="N22" s="13">
        <f t="shared" si="2"/>
        <v>0</v>
      </c>
    </row>
    <row r="23" spans="1:14" s="13" customFormat="1" ht="12.75" x14ac:dyDescent="0.2">
      <c r="A23" s="27">
        <v>9</v>
      </c>
      <c r="B23" s="138"/>
      <c r="C23" s="28" t="str">
        <f>IF(N23&gt;2, VLOOKUP(B23,ref_ceni!$B$7:$D$211,2,FALSE),"")</f>
        <v/>
      </c>
      <c r="D23" s="29" t="str">
        <f>IF(N23&gt;0,VLOOKUP(B23,ref_ceni!$B$7:$D$211,3,FALSE),"")</f>
        <v/>
      </c>
      <c r="E23" s="125"/>
      <c r="F23" s="125"/>
      <c r="G23" s="142"/>
      <c r="H23" s="137">
        <f t="shared" si="0"/>
        <v>0</v>
      </c>
      <c r="I23" s="125"/>
      <c r="J23" s="142"/>
      <c r="K23" s="130">
        <f t="shared" si="3"/>
        <v>0</v>
      </c>
      <c r="L23" s="30">
        <f t="shared" si="1"/>
        <v>0</v>
      </c>
      <c r="M23" s="26"/>
      <c r="N23" s="13">
        <f t="shared" si="2"/>
        <v>0</v>
      </c>
    </row>
    <row r="24" spans="1:14" s="13" customFormat="1" ht="12.75" x14ac:dyDescent="0.2">
      <c r="A24" s="27">
        <v>10</v>
      </c>
      <c r="B24" s="138"/>
      <c r="C24" s="28" t="str">
        <f>IF(N24&gt;2, VLOOKUP(B24,ref_ceni!$B$7:$D$211,2,FALSE),"")</f>
        <v/>
      </c>
      <c r="D24" s="29" t="str">
        <f>IF(N24&gt;0,VLOOKUP(B24,ref_ceni!$B$7:$D$211,3,FALSE),"")</f>
        <v/>
      </c>
      <c r="E24" s="125"/>
      <c r="F24" s="125"/>
      <c r="G24" s="142"/>
      <c r="H24" s="137">
        <f t="shared" si="0"/>
        <v>0</v>
      </c>
      <c r="I24" s="125"/>
      <c r="J24" s="142"/>
      <c r="K24" s="130">
        <f t="shared" si="3"/>
        <v>0</v>
      </c>
      <c r="L24" s="30">
        <f t="shared" si="1"/>
        <v>0</v>
      </c>
      <c r="M24" s="26"/>
      <c r="N24" s="13">
        <f t="shared" si="2"/>
        <v>0</v>
      </c>
    </row>
    <row r="25" spans="1:14" s="13" customFormat="1" ht="12.75" x14ac:dyDescent="0.2">
      <c r="A25" s="27">
        <v>11</v>
      </c>
      <c r="B25" s="139"/>
      <c r="C25" s="28" t="str">
        <f>IF(N25&gt;2, VLOOKUP(B25,ref_ceni!$B$7:$D$211,2,FALSE),"")</f>
        <v/>
      </c>
      <c r="D25" s="29" t="str">
        <f>IF(N25&gt;0,VLOOKUP(B25,ref_ceni!$B$7:$D$211,3,FALSE),"")</f>
        <v/>
      </c>
      <c r="E25" s="125"/>
      <c r="F25" s="125"/>
      <c r="G25" s="142"/>
      <c r="H25" s="137">
        <f t="shared" si="0"/>
        <v>0</v>
      </c>
      <c r="I25" s="125"/>
      <c r="J25" s="142"/>
      <c r="K25" s="130">
        <f t="shared" si="3"/>
        <v>0</v>
      </c>
      <c r="L25" s="30">
        <f t="shared" si="1"/>
        <v>0</v>
      </c>
      <c r="M25" s="26"/>
      <c r="N25" s="13">
        <f t="shared" si="2"/>
        <v>0</v>
      </c>
    </row>
    <row r="26" spans="1:14" s="13" customFormat="1" ht="18" x14ac:dyDescent="0.2">
      <c r="A26" s="27">
        <v>12</v>
      </c>
      <c r="B26" s="98"/>
      <c r="C26" s="28" t="str">
        <f>IF(N26&gt;2, VLOOKUP(B26,ref_ceni!$B$7:$D$211,2,FALSE),"")</f>
        <v/>
      </c>
      <c r="D26" s="29" t="str">
        <f>IF(N26&gt;0,VLOOKUP(B26,ref_ceni!$B$7:$D$211,3,FALSE),"")</f>
        <v/>
      </c>
      <c r="E26" s="125"/>
      <c r="F26" s="125"/>
      <c r="G26" s="142"/>
      <c r="H26" s="137">
        <f t="shared" si="0"/>
        <v>0</v>
      </c>
      <c r="I26" s="125"/>
      <c r="J26" s="142"/>
      <c r="K26" s="130">
        <f t="shared" si="3"/>
        <v>0</v>
      </c>
      <c r="L26" s="30">
        <f t="shared" si="1"/>
        <v>0</v>
      </c>
      <c r="M26" s="26"/>
      <c r="N26" s="13">
        <f t="shared" si="2"/>
        <v>0</v>
      </c>
    </row>
    <row r="27" spans="1:14" s="13" customFormat="1" ht="12.75" x14ac:dyDescent="0.2">
      <c r="A27" s="27">
        <v>13</v>
      </c>
      <c r="B27" s="114"/>
      <c r="C27" s="28" t="str">
        <f>IF(N27&gt;2, VLOOKUP(B27,ref_ceni!$B$7:$D$211,2,FALSE),"")</f>
        <v/>
      </c>
      <c r="D27" s="29" t="str">
        <f>IF(N27&gt;0,VLOOKUP(B27,ref_ceni!$B$7:$D$211,3,FALSE),"")</f>
        <v/>
      </c>
      <c r="E27" s="125"/>
      <c r="F27" s="125"/>
      <c r="G27" s="142"/>
      <c r="H27" s="137">
        <f t="shared" si="0"/>
        <v>0</v>
      </c>
      <c r="I27" s="125"/>
      <c r="J27" s="142"/>
      <c r="K27" s="130">
        <f t="shared" si="3"/>
        <v>0</v>
      </c>
      <c r="L27" s="30">
        <f t="shared" si="1"/>
        <v>0</v>
      </c>
      <c r="M27" s="26"/>
      <c r="N27" s="13">
        <f t="shared" si="2"/>
        <v>0</v>
      </c>
    </row>
    <row r="28" spans="1:14" s="13" customFormat="1" ht="12.75" x14ac:dyDescent="0.2">
      <c r="A28" s="27">
        <v>14</v>
      </c>
      <c r="B28" s="114"/>
      <c r="C28" s="28" t="str">
        <f>IF(N28&gt;2, VLOOKUP(B28,ref_ceni!$B$7:$D$211,2,FALSE),"")</f>
        <v/>
      </c>
      <c r="D28" s="29" t="str">
        <f>IF(N28&gt;0,VLOOKUP(B28,ref_ceni!$B$7:$D$211,3,FALSE),"")</f>
        <v/>
      </c>
      <c r="E28" s="125"/>
      <c r="F28" s="125"/>
      <c r="G28" s="142"/>
      <c r="H28" s="137">
        <f t="shared" ref="H28:H44" si="4">F28+G28</f>
        <v>0</v>
      </c>
      <c r="I28" s="125"/>
      <c r="J28" s="142"/>
      <c r="K28" s="130">
        <f t="shared" si="3"/>
        <v>0</v>
      </c>
      <c r="L28" s="30">
        <f t="shared" si="1"/>
        <v>0</v>
      </c>
      <c r="M28" s="26"/>
      <c r="N28" s="13">
        <f t="shared" si="2"/>
        <v>0</v>
      </c>
    </row>
    <row r="29" spans="1:14" s="13" customFormat="1" ht="12.75" x14ac:dyDescent="0.2">
      <c r="A29" s="27">
        <v>15</v>
      </c>
      <c r="B29" s="114"/>
      <c r="C29" s="28" t="str">
        <f>IF(N29&gt;2, VLOOKUP(B29,ref_ceni!$B$7:$D$211,2,FALSE),"")</f>
        <v/>
      </c>
      <c r="D29" s="29" t="str">
        <f>IF(N29&gt;0,VLOOKUP(B29,ref_ceni!$B$7:$D$211,3,FALSE),"")</f>
        <v/>
      </c>
      <c r="E29" s="125"/>
      <c r="F29" s="125"/>
      <c r="G29" s="142"/>
      <c r="H29" s="137">
        <f t="shared" si="4"/>
        <v>0</v>
      </c>
      <c r="I29" s="125"/>
      <c r="J29" s="142"/>
      <c r="K29" s="130">
        <f t="shared" si="3"/>
        <v>0</v>
      </c>
      <c r="L29" s="30">
        <f t="shared" si="1"/>
        <v>0</v>
      </c>
      <c r="M29" s="26"/>
      <c r="N29" s="13">
        <f t="shared" si="2"/>
        <v>0</v>
      </c>
    </row>
    <row r="30" spans="1:14" s="13" customFormat="1" ht="12.75" x14ac:dyDescent="0.2">
      <c r="A30" s="27">
        <v>16</v>
      </c>
      <c r="B30" s="114"/>
      <c r="C30" s="28" t="str">
        <f>IF(N30&gt;2, VLOOKUP(B30,ref_ceni!$B$7:$D$211,2,FALSE),"")</f>
        <v/>
      </c>
      <c r="D30" s="29" t="str">
        <f>IF(N30&gt;0,VLOOKUP(B30,ref_ceni!$B$7:$D$211,3,FALSE),"")</f>
        <v/>
      </c>
      <c r="E30" s="125"/>
      <c r="F30" s="125"/>
      <c r="G30" s="142"/>
      <c r="H30" s="137">
        <f t="shared" si="4"/>
        <v>0</v>
      </c>
      <c r="I30" s="125"/>
      <c r="J30" s="142"/>
      <c r="K30" s="130">
        <f t="shared" si="3"/>
        <v>0</v>
      </c>
      <c r="L30" s="30">
        <f t="shared" si="1"/>
        <v>0</v>
      </c>
      <c r="M30" s="26"/>
      <c r="N30" s="13">
        <f t="shared" si="2"/>
        <v>0</v>
      </c>
    </row>
    <row r="31" spans="1:14" s="13" customFormat="1" ht="12.75" x14ac:dyDescent="0.2">
      <c r="A31" s="27">
        <v>17</v>
      </c>
      <c r="B31" s="114"/>
      <c r="C31" s="28" t="str">
        <f>IF(N31&gt;2, VLOOKUP(B31,ref_ceni!$B$7:$D$211,2,FALSE),"")</f>
        <v/>
      </c>
      <c r="D31" s="29" t="str">
        <f>IF(N31&gt;0,VLOOKUP(B31,ref_ceni!$B$7:$D$211,3,FALSE),"")</f>
        <v/>
      </c>
      <c r="E31" s="125"/>
      <c r="F31" s="125"/>
      <c r="G31" s="142"/>
      <c r="H31" s="137">
        <f t="shared" si="4"/>
        <v>0</v>
      </c>
      <c r="I31" s="125"/>
      <c r="J31" s="142"/>
      <c r="K31" s="130">
        <f t="shared" si="3"/>
        <v>0</v>
      </c>
      <c r="L31" s="30">
        <f t="shared" si="1"/>
        <v>0</v>
      </c>
      <c r="M31" s="26"/>
      <c r="N31" s="13">
        <f t="shared" si="2"/>
        <v>0</v>
      </c>
    </row>
    <row r="32" spans="1:14" s="13" customFormat="1" ht="12.75" x14ac:dyDescent="0.2">
      <c r="A32" s="27">
        <v>18</v>
      </c>
      <c r="B32" s="114"/>
      <c r="C32" s="28" t="str">
        <f>IF(N32&gt;2, VLOOKUP(B32,ref_ceni!$B$7:$D$211,2,FALSE),"")</f>
        <v/>
      </c>
      <c r="D32" s="29" t="str">
        <f>IF(N32&gt;0,VLOOKUP(B32,ref_ceni!$B$7:$D$211,3,FALSE),"")</f>
        <v/>
      </c>
      <c r="E32" s="125"/>
      <c r="F32" s="125"/>
      <c r="G32" s="142"/>
      <c r="H32" s="137">
        <f t="shared" si="4"/>
        <v>0</v>
      </c>
      <c r="I32" s="125"/>
      <c r="J32" s="142"/>
      <c r="K32" s="130">
        <f t="shared" si="3"/>
        <v>0</v>
      </c>
      <c r="L32" s="30">
        <f t="shared" si="1"/>
        <v>0</v>
      </c>
      <c r="M32" s="26"/>
      <c r="N32" s="13">
        <f t="shared" si="2"/>
        <v>0</v>
      </c>
    </row>
    <row r="33" spans="1:14" s="13" customFormat="1" ht="18" x14ac:dyDescent="0.2">
      <c r="A33" s="27">
        <v>19</v>
      </c>
      <c r="B33" s="95"/>
      <c r="C33" s="28" t="str">
        <f>IF(N33&gt;2, VLOOKUP(B33,ref_ceni!$B$7:$D$211,2,FALSE),"")</f>
        <v/>
      </c>
      <c r="D33" s="29" t="str">
        <f>IF(N33&gt;0,VLOOKUP(B33,ref_ceni!$B$7:$D$211,3,FALSE),"")</f>
        <v/>
      </c>
      <c r="E33" s="125"/>
      <c r="F33" s="125"/>
      <c r="G33" s="142"/>
      <c r="H33" s="137">
        <f t="shared" si="4"/>
        <v>0</v>
      </c>
      <c r="I33" s="125"/>
      <c r="J33" s="142"/>
      <c r="K33" s="130">
        <f t="shared" si="3"/>
        <v>0</v>
      </c>
      <c r="L33" s="30">
        <f t="shared" si="1"/>
        <v>0</v>
      </c>
      <c r="M33" s="26"/>
      <c r="N33" s="13">
        <f t="shared" si="2"/>
        <v>0</v>
      </c>
    </row>
    <row r="34" spans="1:14" s="13" customFormat="1" ht="12.75" x14ac:dyDescent="0.2">
      <c r="A34" s="27">
        <v>20</v>
      </c>
      <c r="B34" s="114"/>
      <c r="C34" s="28" t="str">
        <f>IF(N34&gt;2, VLOOKUP(B34,ref_ceni!$B$7:$D$211,2,FALSE),"")</f>
        <v/>
      </c>
      <c r="D34" s="29" t="str">
        <f>IF(N34&gt;0,VLOOKUP(B34,ref_ceni!$B$7:$D$211,3,FALSE),"")</f>
        <v/>
      </c>
      <c r="E34" s="125"/>
      <c r="F34" s="125"/>
      <c r="G34" s="142"/>
      <c r="H34" s="137">
        <f t="shared" si="4"/>
        <v>0</v>
      </c>
      <c r="I34" s="125"/>
      <c r="J34" s="142"/>
      <c r="K34" s="130">
        <f t="shared" si="3"/>
        <v>0</v>
      </c>
      <c r="L34" s="30">
        <f t="shared" si="1"/>
        <v>0</v>
      </c>
      <c r="M34" s="26"/>
      <c r="N34" s="13">
        <f t="shared" si="2"/>
        <v>0</v>
      </c>
    </row>
    <row r="35" spans="1:14" s="13" customFormat="1" ht="12.75" x14ac:dyDescent="0.2">
      <c r="A35" s="27">
        <v>21</v>
      </c>
      <c r="B35" s="114"/>
      <c r="C35" s="28" t="str">
        <f>IF(N35&gt;2, VLOOKUP(B35,ref_ceni!$B$7:$D$211,2,FALSE),"")</f>
        <v/>
      </c>
      <c r="D35" s="29" t="str">
        <f>IF(N35&gt;0,VLOOKUP(B35,ref_ceni!$B$7:$D$211,3,FALSE),"")</f>
        <v/>
      </c>
      <c r="E35" s="125"/>
      <c r="F35" s="125"/>
      <c r="G35" s="142"/>
      <c r="H35" s="137">
        <f t="shared" si="4"/>
        <v>0</v>
      </c>
      <c r="I35" s="125"/>
      <c r="J35" s="142"/>
      <c r="K35" s="130">
        <f t="shared" si="3"/>
        <v>0</v>
      </c>
      <c r="L35" s="30">
        <f t="shared" si="1"/>
        <v>0</v>
      </c>
      <c r="M35" s="26"/>
      <c r="N35" s="13">
        <f t="shared" si="2"/>
        <v>0</v>
      </c>
    </row>
    <row r="36" spans="1:14" s="13" customFormat="1" ht="12.75" x14ac:dyDescent="0.2">
      <c r="A36" s="27">
        <v>22</v>
      </c>
      <c r="B36" s="114"/>
      <c r="C36" s="28" t="str">
        <f>IF(N36&gt;2, VLOOKUP(B36,ref_ceni!$B$7:$D$211,2,FALSE),"")</f>
        <v/>
      </c>
      <c r="D36" s="29" t="str">
        <f>IF(N36&gt;0,VLOOKUP(B36,ref_ceni!$B$7:$D$211,3,FALSE),"")</f>
        <v/>
      </c>
      <c r="E36" s="125"/>
      <c r="F36" s="125"/>
      <c r="G36" s="142"/>
      <c r="H36" s="137">
        <f t="shared" si="4"/>
        <v>0</v>
      </c>
      <c r="I36" s="125"/>
      <c r="J36" s="142"/>
      <c r="K36" s="130">
        <f t="shared" si="3"/>
        <v>0</v>
      </c>
      <c r="L36" s="30">
        <f t="shared" si="1"/>
        <v>0</v>
      </c>
      <c r="M36" s="26"/>
      <c r="N36" s="13">
        <f t="shared" si="2"/>
        <v>0</v>
      </c>
    </row>
    <row r="37" spans="1:14" s="13" customFormat="1" ht="12.75" x14ac:dyDescent="0.2">
      <c r="A37" s="27">
        <v>23</v>
      </c>
      <c r="B37" s="114"/>
      <c r="C37" s="28" t="str">
        <f>IF(N37&gt;2, VLOOKUP(B37,ref_ceni!$B$7:$D$211,2,FALSE),"")</f>
        <v/>
      </c>
      <c r="D37" s="29" t="str">
        <f>IF(N37&gt;0,VLOOKUP(B37,ref_ceni!$B$7:$D$211,3,FALSE),"")</f>
        <v/>
      </c>
      <c r="E37" s="125"/>
      <c r="F37" s="125"/>
      <c r="G37" s="142"/>
      <c r="H37" s="137">
        <f t="shared" si="4"/>
        <v>0</v>
      </c>
      <c r="I37" s="125"/>
      <c r="J37" s="142"/>
      <c r="K37" s="130">
        <f t="shared" si="3"/>
        <v>0</v>
      </c>
      <c r="L37" s="30">
        <f t="shared" si="1"/>
        <v>0</v>
      </c>
      <c r="M37" s="26"/>
      <c r="N37" s="13">
        <f t="shared" si="2"/>
        <v>0</v>
      </c>
    </row>
    <row r="38" spans="1:14" s="13" customFormat="1" ht="12.75" x14ac:dyDescent="0.2">
      <c r="A38" s="27">
        <v>24</v>
      </c>
      <c r="B38" s="114"/>
      <c r="C38" s="28" t="str">
        <f>IF(N38&gt;2, VLOOKUP(B38,ref_ceni!$B$7:$D$211,2,FALSE),"")</f>
        <v/>
      </c>
      <c r="D38" s="29" t="str">
        <f>IF(N38&gt;0,VLOOKUP(B38,ref_ceni!$B$7:$D$211,3,FALSE),"")</f>
        <v/>
      </c>
      <c r="E38" s="125"/>
      <c r="F38" s="125"/>
      <c r="G38" s="142"/>
      <c r="H38" s="137">
        <f t="shared" si="4"/>
        <v>0</v>
      </c>
      <c r="I38" s="125"/>
      <c r="J38" s="142"/>
      <c r="K38" s="130">
        <f t="shared" si="3"/>
        <v>0</v>
      </c>
      <c r="L38" s="30">
        <f t="shared" si="1"/>
        <v>0</v>
      </c>
      <c r="M38" s="26"/>
      <c r="N38" s="13">
        <f t="shared" si="2"/>
        <v>0</v>
      </c>
    </row>
    <row r="39" spans="1:14" s="13" customFormat="1" ht="18" x14ac:dyDescent="0.2">
      <c r="A39" s="27">
        <v>25</v>
      </c>
      <c r="B39" s="95"/>
      <c r="C39" s="28" t="str">
        <f>IF(N39&gt;2, VLOOKUP(B39,ref_ceni!$B$7:$D$211,2,FALSE),"")</f>
        <v/>
      </c>
      <c r="D39" s="29" t="str">
        <f>IF(N39&gt;0,VLOOKUP(B39,ref_ceni!$B$7:$D$211,3,FALSE),"")</f>
        <v/>
      </c>
      <c r="E39" s="125"/>
      <c r="F39" s="125"/>
      <c r="G39" s="142"/>
      <c r="H39" s="137">
        <f t="shared" si="4"/>
        <v>0</v>
      </c>
      <c r="I39" s="125"/>
      <c r="J39" s="142"/>
      <c r="K39" s="130">
        <f t="shared" si="3"/>
        <v>0</v>
      </c>
      <c r="L39" s="30">
        <f t="shared" si="1"/>
        <v>0</v>
      </c>
      <c r="M39" s="26"/>
      <c r="N39" s="13">
        <f t="shared" si="2"/>
        <v>0</v>
      </c>
    </row>
    <row r="40" spans="1:14" s="13" customFormat="1" ht="12.75" x14ac:dyDescent="0.2">
      <c r="A40" s="27">
        <v>26</v>
      </c>
      <c r="B40" s="114"/>
      <c r="C40" s="28" t="str">
        <f>IF(N40&gt;2, VLOOKUP(B40,ref_ceni!$B$7:$D$211,2,FALSE),"")</f>
        <v/>
      </c>
      <c r="D40" s="29" t="str">
        <f>IF(N40&gt;0,VLOOKUP(B40,ref_ceni!$B$7:$D$211,3,FALSE),"")</f>
        <v/>
      </c>
      <c r="E40" s="125"/>
      <c r="F40" s="125"/>
      <c r="G40" s="142"/>
      <c r="H40" s="137">
        <f t="shared" si="4"/>
        <v>0</v>
      </c>
      <c r="I40" s="125"/>
      <c r="J40" s="142"/>
      <c r="K40" s="130">
        <f t="shared" si="3"/>
        <v>0</v>
      </c>
      <c r="L40" s="30">
        <f t="shared" si="1"/>
        <v>0</v>
      </c>
      <c r="M40" s="26"/>
      <c r="N40" s="13">
        <f t="shared" si="2"/>
        <v>0</v>
      </c>
    </row>
    <row r="41" spans="1:14" s="13" customFormat="1" ht="12.75" x14ac:dyDescent="0.2">
      <c r="A41" s="27">
        <v>27</v>
      </c>
      <c r="B41" s="114"/>
      <c r="C41" s="28" t="str">
        <f>IF(N41&gt;2, VLOOKUP(B41,ref_ceni!$B$7:$D$211,2,FALSE),"")</f>
        <v/>
      </c>
      <c r="D41" s="29" t="str">
        <f>IF(N41&gt;0,VLOOKUP(B41,ref_ceni!$B$7:$D$211,3,FALSE),"")</f>
        <v/>
      </c>
      <c r="E41" s="125"/>
      <c r="F41" s="125"/>
      <c r="G41" s="142"/>
      <c r="H41" s="137">
        <f t="shared" si="4"/>
        <v>0</v>
      </c>
      <c r="I41" s="125"/>
      <c r="J41" s="142"/>
      <c r="K41" s="130">
        <f t="shared" si="3"/>
        <v>0</v>
      </c>
      <c r="L41" s="30">
        <f t="shared" si="1"/>
        <v>0</v>
      </c>
      <c r="M41" s="26"/>
      <c r="N41" s="13">
        <f t="shared" si="2"/>
        <v>0</v>
      </c>
    </row>
    <row r="42" spans="1:14" s="13" customFormat="1" ht="12.75" x14ac:dyDescent="0.2">
      <c r="A42" s="27">
        <v>28</v>
      </c>
      <c r="B42" s="114"/>
      <c r="C42" s="28" t="str">
        <f>IF(N42&gt;2, VLOOKUP(B42,ref_ceni!$B$7:$D$211,2,FALSE),"")</f>
        <v/>
      </c>
      <c r="D42" s="29" t="str">
        <f>IF(N42&gt;0,VLOOKUP(B42,ref_ceni!$B$7:$D$211,3,FALSE),"")</f>
        <v/>
      </c>
      <c r="E42" s="125"/>
      <c r="F42" s="125"/>
      <c r="G42" s="142"/>
      <c r="H42" s="137">
        <f t="shared" si="4"/>
        <v>0</v>
      </c>
      <c r="I42" s="125"/>
      <c r="J42" s="142"/>
      <c r="K42" s="130">
        <f t="shared" si="3"/>
        <v>0</v>
      </c>
      <c r="L42" s="30">
        <f t="shared" si="1"/>
        <v>0</v>
      </c>
      <c r="M42" s="26"/>
      <c r="N42" s="13">
        <f t="shared" si="2"/>
        <v>0</v>
      </c>
    </row>
    <row r="43" spans="1:14" s="13" customFormat="1" ht="12.75" x14ac:dyDescent="0.2">
      <c r="A43" s="27">
        <v>29</v>
      </c>
      <c r="B43" s="114"/>
      <c r="C43" s="28" t="str">
        <f>IF(N43&gt;2, VLOOKUP(B43,ref_ceni!$B$7:$D$211,2,FALSE),"")</f>
        <v/>
      </c>
      <c r="D43" s="29" t="str">
        <f>IF(N43&gt;0,VLOOKUP(B43,ref_ceni!$B$7:$D$211,3,FALSE),"")</f>
        <v/>
      </c>
      <c r="E43" s="125"/>
      <c r="F43" s="125"/>
      <c r="G43" s="142"/>
      <c r="H43" s="137">
        <f t="shared" si="4"/>
        <v>0</v>
      </c>
      <c r="I43" s="125"/>
      <c r="J43" s="142"/>
      <c r="K43" s="130">
        <f t="shared" si="3"/>
        <v>0</v>
      </c>
      <c r="L43" s="30">
        <f t="shared" si="1"/>
        <v>0</v>
      </c>
      <c r="M43" s="26"/>
      <c r="N43" s="13">
        <f t="shared" si="2"/>
        <v>0</v>
      </c>
    </row>
    <row r="44" spans="1:14" s="13" customFormat="1" ht="13.5" thickBot="1" x14ac:dyDescent="0.25">
      <c r="A44" s="27">
        <v>30</v>
      </c>
      <c r="B44" s="114"/>
      <c r="C44" s="28" t="str">
        <f>IF(N44&gt;2, VLOOKUP(B44,ref_ceni!$B$7:$D$211,2,FALSE),"")</f>
        <v/>
      </c>
      <c r="D44" s="29" t="str">
        <f>IF(N44&gt;0,VLOOKUP(B44,ref_ceni!$B$7:$D$211,3,FALSE),"")</f>
        <v/>
      </c>
      <c r="E44" s="125"/>
      <c r="F44" s="143"/>
      <c r="G44" s="144"/>
      <c r="H44" s="137">
        <f t="shared" si="4"/>
        <v>0</v>
      </c>
      <c r="I44" s="143"/>
      <c r="J44" s="144"/>
      <c r="K44" s="131">
        <f t="shared" si="3"/>
        <v>0</v>
      </c>
      <c r="L44" s="30">
        <f t="shared" si="1"/>
        <v>0</v>
      </c>
      <c r="M44" s="26"/>
      <c r="N44" s="13">
        <f t="shared" si="2"/>
        <v>0</v>
      </c>
    </row>
    <row r="45" spans="1:14" s="34" customFormat="1" ht="15.75" customHeight="1" thickBot="1" x14ac:dyDescent="0.25">
      <c r="A45" s="31"/>
      <c r="B45" s="32"/>
      <c r="C45" s="191" t="s">
        <v>4</v>
      </c>
      <c r="D45" s="192"/>
      <c r="E45" s="134">
        <f>SUM(E15:E44)</f>
        <v>0</v>
      </c>
      <c r="F45" s="126">
        <f t="shared" ref="F45:L45" si="5" xml:space="preserve"> SUM(F15:F44)</f>
        <v>0</v>
      </c>
      <c r="G45" s="127">
        <f xml:space="preserve"> SUM(G15:G44)</f>
        <v>0</v>
      </c>
      <c r="H45" s="133">
        <f xml:space="preserve"> SUM(H15:H44)</f>
        <v>0</v>
      </c>
      <c r="I45" s="147">
        <f t="shared" si="5"/>
        <v>0</v>
      </c>
      <c r="J45" s="149">
        <f t="shared" si="5"/>
        <v>0</v>
      </c>
      <c r="K45" s="148">
        <f t="shared" si="5"/>
        <v>0</v>
      </c>
      <c r="L45" s="132">
        <f t="shared" si="5"/>
        <v>0</v>
      </c>
      <c r="M45" s="33"/>
    </row>
    <row r="46" spans="1:14" s="34" customFormat="1" ht="12.75" x14ac:dyDescent="0.2">
      <c r="A46" s="35"/>
      <c r="B46" s="36"/>
      <c r="C46" s="37"/>
      <c r="D46" s="38"/>
      <c r="E46" s="38"/>
      <c r="F46" s="39"/>
      <c r="G46" s="39"/>
      <c r="H46" s="39"/>
      <c r="I46" s="39"/>
      <c r="K46" s="40"/>
    </row>
    <row r="47" spans="1:14" s="34" customFormat="1" ht="12.75" x14ac:dyDescent="0.2">
      <c r="A47" s="57"/>
      <c r="B47" s="150"/>
      <c r="C47" s="151"/>
      <c r="D47" s="38"/>
      <c r="E47" s="59"/>
      <c r="H47" s="152"/>
      <c r="K47" s="40"/>
    </row>
    <row r="48" spans="1:14" s="34" customFormat="1" ht="12.75" x14ac:dyDescent="0.2">
      <c r="A48" s="57"/>
      <c r="B48" s="150"/>
      <c r="C48" s="151"/>
      <c r="D48" s="38"/>
      <c r="E48" s="59"/>
      <c r="H48" s="152"/>
      <c r="K48" s="40"/>
    </row>
    <row r="49" spans="1:11" s="34" customFormat="1" ht="15" customHeight="1" x14ac:dyDescent="0.2">
      <c r="A49" s="41"/>
      <c r="B49" s="11" t="s">
        <v>219</v>
      </c>
      <c r="C49" s="115"/>
      <c r="D49" s="42" t="s">
        <v>216</v>
      </c>
      <c r="E49" s="41"/>
      <c r="F49" s="41"/>
      <c r="G49" s="41"/>
      <c r="H49" s="197" t="s">
        <v>220</v>
      </c>
      <c r="I49" s="198"/>
      <c r="J49" s="198"/>
      <c r="K49" s="198"/>
    </row>
    <row r="50" spans="1:11" s="34" customFormat="1" ht="12.75" x14ac:dyDescent="0.2">
      <c r="A50" s="43"/>
      <c r="B50" s="44"/>
      <c r="C50" s="45"/>
      <c r="D50" s="46"/>
      <c r="E50" s="47"/>
      <c r="H50" s="199"/>
      <c r="I50" s="200"/>
      <c r="J50" s="200"/>
      <c r="K50" s="200"/>
    </row>
    <row r="51" spans="1:11" ht="15.75" customHeight="1" x14ac:dyDescent="0.25">
      <c r="A51" s="43"/>
      <c r="B51" s="48" t="s">
        <v>221</v>
      </c>
      <c r="C51" s="116"/>
      <c r="D51" s="5"/>
      <c r="E51" s="5"/>
      <c r="H51" s="201"/>
      <c r="I51" s="202"/>
      <c r="J51" s="202"/>
      <c r="K51" s="202"/>
    </row>
    <row r="52" spans="1:11" s="13" customFormat="1" ht="12.95" customHeight="1" x14ac:dyDescent="0.2">
      <c r="A52" s="49"/>
      <c r="B52" s="50"/>
      <c r="C52" s="51"/>
    </row>
    <row r="53" spans="1:11" s="13" customFormat="1" ht="12.95" customHeight="1" x14ac:dyDescent="0.2">
      <c r="A53" s="52"/>
      <c r="B53" s="53"/>
      <c r="C53" s="54"/>
      <c r="D53" s="55"/>
      <c r="E53" s="55"/>
      <c r="F53" s="53"/>
      <c r="G53" s="53"/>
      <c r="H53" s="53"/>
      <c r="I53" s="53"/>
      <c r="J53" s="56"/>
      <c r="K53" s="14"/>
    </row>
    <row r="54" spans="1:11" s="13" customFormat="1" ht="48.75" customHeight="1" x14ac:dyDescent="0.2">
      <c r="A54" s="189"/>
      <c r="B54" s="189"/>
      <c r="C54" s="189"/>
      <c r="D54" s="189"/>
      <c r="E54" s="189"/>
      <c r="F54" s="189"/>
      <c r="G54" s="189"/>
      <c r="H54" s="189"/>
      <c r="I54" s="189"/>
      <c r="J54" s="189"/>
    </row>
    <row r="55" spans="1:11" s="13" customFormat="1" ht="12.95" customHeight="1" x14ac:dyDescent="0.2">
      <c r="A55" s="57"/>
      <c r="C55" s="58"/>
      <c r="D55" s="59"/>
      <c r="E55" s="59"/>
    </row>
  </sheetData>
  <sheetProtection algorithmName="SHA-512" hashValue="uKjl1Q6fRgIoiRza2cPhoe97vHUlg4dl/EnSu1wvuQ6EJ9A6E7aIa53ChjQYxEmqd/26odHS5Q+txKB8T/l08w==" saltValue="qviTZ8TQQnX1b1EEasFh4g==" spinCount="100000" sheet="1" formatRows="0" insertColumns="0"/>
  <mergeCells count="19">
    <mergeCell ref="F11:H11"/>
    <mergeCell ref="I11:L11"/>
    <mergeCell ref="D9:G9"/>
    <mergeCell ref="K1:L1"/>
    <mergeCell ref="D3:J3"/>
    <mergeCell ref="B6:F6"/>
    <mergeCell ref="B8:K8"/>
    <mergeCell ref="B5:K5"/>
    <mergeCell ref="A54:J54"/>
    <mergeCell ref="L12:L13"/>
    <mergeCell ref="C45:D45"/>
    <mergeCell ref="A12:A13"/>
    <mergeCell ref="B12:B13"/>
    <mergeCell ref="C12:C13"/>
    <mergeCell ref="D12:D13"/>
    <mergeCell ref="H12:H13"/>
    <mergeCell ref="H49:K49"/>
    <mergeCell ref="H50:K51"/>
    <mergeCell ref="I12:K12"/>
  </mergeCells>
  <phoneticPr fontId="3" type="noConversion"/>
  <printOptions horizontalCentered="1"/>
  <pageMargins left="0.25" right="0.25" top="0.45" bottom="0.47" header="0.3" footer="0.3"/>
  <pageSetup paperSize="9" scale="68" fitToHeight="0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4627D-363D-4A2F-A529-DE19AB6A7F12}">
  <sheetPr>
    <tabColor rgb="FFFFFF00"/>
  </sheetPr>
  <dimension ref="A2:F152"/>
  <sheetViews>
    <sheetView showGridLines="0" topLeftCell="A124" zoomScale="90" zoomScaleNormal="90" workbookViewId="0">
      <selection activeCell="B132" sqref="B132"/>
    </sheetView>
  </sheetViews>
  <sheetFormatPr defaultRowHeight="12" x14ac:dyDescent="0.2"/>
  <cols>
    <col min="1" max="1" width="9.140625" style="112"/>
    <col min="2" max="2" width="9.140625" style="113" customWidth="1"/>
    <col min="3" max="3" width="81.140625" style="67" customWidth="1"/>
    <col min="4" max="4" width="11.85546875" style="112" customWidth="1"/>
    <col min="5" max="5" width="22.85546875" style="112" customWidth="1"/>
    <col min="6" max="6" width="33" style="112" customWidth="1"/>
    <col min="7" max="16384" width="9.140625" style="112"/>
  </cols>
  <sheetData>
    <row r="2" spans="1:6" s="64" customFormat="1" ht="15.75" customHeight="1" x14ac:dyDescent="0.2">
      <c r="A2" s="63" t="s">
        <v>166</v>
      </c>
      <c r="B2" s="63"/>
      <c r="C2" s="63"/>
      <c r="D2" s="63"/>
      <c r="E2" s="63"/>
      <c r="F2" s="63"/>
    </row>
    <row r="3" spans="1:6" s="64" customFormat="1" ht="12.75" thickBot="1" x14ac:dyDescent="0.25">
      <c r="A3" s="65"/>
      <c r="B3" s="65"/>
      <c r="C3" s="65"/>
      <c r="D3" s="65"/>
      <c r="E3" s="65"/>
      <c r="F3" s="65"/>
    </row>
    <row r="4" spans="1:6" s="67" customFormat="1" ht="33.950000000000003" customHeight="1" thickBot="1" x14ac:dyDescent="0.25">
      <c r="A4" s="66" t="s">
        <v>82</v>
      </c>
      <c r="B4" s="66" t="s">
        <v>7</v>
      </c>
      <c r="C4" s="66" t="s">
        <v>8</v>
      </c>
      <c r="D4" s="66" t="s">
        <v>62</v>
      </c>
      <c r="E4" s="66" t="s">
        <v>83</v>
      </c>
      <c r="F4" s="66" t="s">
        <v>222</v>
      </c>
    </row>
    <row r="5" spans="1:6" s="72" customFormat="1" ht="16.5" customHeight="1" thickBot="1" x14ac:dyDescent="0.25">
      <c r="A5" s="68">
        <v>1</v>
      </c>
      <c r="B5" s="69"/>
      <c r="C5" s="70" t="s">
        <v>9</v>
      </c>
      <c r="D5" s="71"/>
      <c r="E5" s="71"/>
      <c r="F5" s="71"/>
    </row>
    <row r="6" spans="1:6" s="64" customFormat="1" x14ac:dyDescent="0.2">
      <c r="B6" s="73" t="s">
        <v>84</v>
      </c>
      <c r="C6" s="74" t="s">
        <v>10</v>
      </c>
      <c r="D6" s="180">
        <v>1550</v>
      </c>
      <c r="E6" s="76" t="s">
        <v>174</v>
      </c>
      <c r="F6" s="76" t="s">
        <v>175</v>
      </c>
    </row>
    <row r="7" spans="1:6" s="64" customFormat="1" x14ac:dyDescent="0.2">
      <c r="B7" s="77" t="s">
        <v>85</v>
      </c>
      <c r="C7" s="78" t="s">
        <v>167</v>
      </c>
      <c r="D7" s="181">
        <v>2345</v>
      </c>
      <c r="E7" s="80" t="s">
        <v>174</v>
      </c>
      <c r="F7" s="80" t="s">
        <v>175</v>
      </c>
    </row>
    <row r="8" spans="1:6" s="64" customFormat="1" x14ac:dyDescent="0.2">
      <c r="B8" s="77" t="s">
        <v>86</v>
      </c>
      <c r="C8" s="78" t="s">
        <v>11</v>
      </c>
      <c r="D8" s="181">
        <v>3286</v>
      </c>
      <c r="E8" s="80" t="s">
        <v>174</v>
      </c>
      <c r="F8" s="80" t="s">
        <v>175</v>
      </c>
    </row>
    <row r="9" spans="1:6" s="64" customFormat="1" x14ac:dyDescent="0.2">
      <c r="B9" s="77" t="s">
        <v>87</v>
      </c>
      <c r="C9" s="78" t="s">
        <v>12</v>
      </c>
      <c r="D9" s="181">
        <v>1757</v>
      </c>
      <c r="E9" s="80" t="s">
        <v>174</v>
      </c>
      <c r="F9" s="80" t="s">
        <v>175</v>
      </c>
    </row>
    <row r="10" spans="1:6" s="64" customFormat="1" x14ac:dyDescent="0.2">
      <c r="B10" s="77" t="s">
        <v>88</v>
      </c>
      <c r="C10" s="78" t="s">
        <v>13</v>
      </c>
      <c r="D10" s="181">
        <v>1935</v>
      </c>
      <c r="E10" s="80" t="s">
        <v>174</v>
      </c>
      <c r="F10" s="80" t="s">
        <v>175</v>
      </c>
    </row>
    <row r="11" spans="1:6" s="64" customFormat="1" x14ac:dyDescent="0.2">
      <c r="B11" s="77" t="s">
        <v>89</v>
      </c>
      <c r="C11" s="78" t="s">
        <v>14</v>
      </c>
      <c r="D11" s="181">
        <v>1394</v>
      </c>
      <c r="E11" s="80" t="s">
        <v>174</v>
      </c>
      <c r="F11" s="80" t="s">
        <v>175</v>
      </c>
    </row>
    <row r="12" spans="1:6" s="64" customFormat="1" x14ac:dyDescent="0.2">
      <c r="B12" s="77" t="s">
        <v>90</v>
      </c>
      <c r="C12" s="78" t="s">
        <v>15</v>
      </c>
      <c r="D12" s="181">
        <v>2068</v>
      </c>
      <c r="E12" s="80" t="s">
        <v>174</v>
      </c>
      <c r="F12" s="80" t="s">
        <v>175</v>
      </c>
    </row>
    <row r="13" spans="1:6" s="64" customFormat="1" x14ac:dyDescent="0.2">
      <c r="B13" s="77" t="s">
        <v>91</v>
      </c>
      <c r="C13" s="78" t="s">
        <v>16</v>
      </c>
      <c r="D13" s="181">
        <v>3106</v>
      </c>
      <c r="E13" s="80" t="s">
        <v>174</v>
      </c>
      <c r="F13" s="80" t="s">
        <v>175</v>
      </c>
    </row>
    <row r="14" spans="1:6" s="64" customFormat="1" x14ac:dyDescent="0.2">
      <c r="B14" s="77" t="s">
        <v>92</v>
      </c>
      <c r="C14" s="78" t="s">
        <v>17</v>
      </c>
      <c r="D14" s="181">
        <v>2531</v>
      </c>
      <c r="E14" s="80" t="s">
        <v>174</v>
      </c>
      <c r="F14" s="80" t="s">
        <v>175</v>
      </c>
    </row>
    <row r="15" spans="1:6" s="64" customFormat="1" x14ac:dyDescent="0.2">
      <c r="B15" s="77" t="s">
        <v>93</v>
      </c>
      <c r="C15" s="78" t="s">
        <v>18</v>
      </c>
      <c r="D15" s="181">
        <v>2368</v>
      </c>
      <c r="E15" s="80" t="s">
        <v>174</v>
      </c>
      <c r="F15" s="80" t="s">
        <v>175</v>
      </c>
    </row>
    <row r="16" spans="1:6" s="64" customFormat="1" x14ac:dyDescent="0.2">
      <c r="B16" s="77" t="s">
        <v>94</v>
      </c>
      <c r="C16" s="78" t="s">
        <v>19</v>
      </c>
      <c r="D16" s="181">
        <v>2585</v>
      </c>
      <c r="E16" s="80" t="s">
        <v>174</v>
      </c>
      <c r="F16" s="80" t="s">
        <v>175</v>
      </c>
    </row>
    <row r="17" spans="2:6" s="64" customFormat="1" x14ac:dyDescent="0.2">
      <c r="B17" s="77" t="s">
        <v>95</v>
      </c>
      <c r="C17" s="78" t="s">
        <v>20</v>
      </c>
      <c r="D17" s="181">
        <v>1881</v>
      </c>
      <c r="E17" s="80" t="s">
        <v>174</v>
      </c>
      <c r="F17" s="80" t="s">
        <v>175</v>
      </c>
    </row>
    <row r="18" spans="2:6" s="64" customFormat="1" x14ac:dyDescent="0.2">
      <c r="B18" s="77" t="s">
        <v>96</v>
      </c>
      <c r="C18" s="78" t="s">
        <v>168</v>
      </c>
      <c r="D18" s="181">
        <v>3003</v>
      </c>
      <c r="E18" s="80" t="s">
        <v>174</v>
      </c>
      <c r="F18" s="80" t="s">
        <v>175</v>
      </c>
    </row>
    <row r="19" spans="2:6" s="64" customFormat="1" x14ac:dyDescent="0.2">
      <c r="B19" s="77" t="s">
        <v>97</v>
      </c>
      <c r="C19" s="78" t="s">
        <v>169</v>
      </c>
      <c r="D19" s="181">
        <v>2477</v>
      </c>
      <c r="E19" s="80" t="s">
        <v>174</v>
      </c>
      <c r="F19" s="80" t="s">
        <v>175</v>
      </c>
    </row>
    <row r="20" spans="2:6" s="64" customFormat="1" x14ac:dyDescent="0.2">
      <c r="B20" s="77" t="s">
        <v>98</v>
      </c>
      <c r="C20" s="78" t="s">
        <v>21</v>
      </c>
      <c r="D20" s="181">
        <v>3479</v>
      </c>
      <c r="E20" s="80" t="s">
        <v>174</v>
      </c>
      <c r="F20" s="80" t="s">
        <v>175</v>
      </c>
    </row>
    <row r="21" spans="2:6" s="64" customFormat="1" x14ac:dyDescent="0.2">
      <c r="B21" s="77" t="s">
        <v>99</v>
      </c>
      <c r="C21" s="78" t="s">
        <v>22</v>
      </c>
      <c r="D21" s="181">
        <v>4019</v>
      </c>
      <c r="E21" s="80" t="s">
        <v>174</v>
      </c>
      <c r="F21" s="80" t="s">
        <v>175</v>
      </c>
    </row>
    <row r="22" spans="2:6" s="64" customFormat="1" x14ac:dyDescent="0.2">
      <c r="B22" s="77" t="s">
        <v>100</v>
      </c>
      <c r="C22" s="78" t="s">
        <v>23</v>
      </c>
      <c r="D22" s="181">
        <v>2936</v>
      </c>
      <c r="E22" s="80" t="s">
        <v>174</v>
      </c>
      <c r="F22" s="80" t="s">
        <v>175</v>
      </c>
    </row>
    <row r="23" spans="2:6" s="64" customFormat="1" x14ac:dyDescent="0.2">
      <c r="B23" s="77" t="s">
        <v>101</v>
      </c>
      <c r="C23" s="78" t="s">
        <v>24</v>
      </c>
      <c r="D23" s="181">
        <v>4044</v>
      </c>
      <c r="E23" s="80" t="s">
        <v>174</v>
      </c>
      <c r="F23" s="80" t="s">
        <v>175</v>
      </c>
    </row>
    <row r="24" spans="2:6" s="64" customFormat="1" x14ac:dyDescent="0.2">
      <c r="B24" s="77" t="s">
        <v>102</v>
      </c>
      <c r="C24" s="78" t="s">
        <v>25</v>
      </c>
      <c r="D24" s="181">
        <v>3335</v>
      </c>
      <c r="E24" s="80" t="s">
        <v>174</v>
      </c>
      <c r="F24" s="80" t="s">
        <v>175</v>
      </c>
    </row>
    <row r="25" spans="2:6" s="64" customFormat="1" x14ac:dyDescent="0.2">
      <c r="B25" s="77" t="s">
        <v>103</v>
      </c>
      <c r="C25" s="78" t="s">
        <v>26</v>
      </c>
      <c r="D25" s="181">
        <v>3255</v>
      </c>
      <c r="E25" s="80" t="s">
        <v>174</v>
      </c>
      <c r="F25" s="80" t="s">
        <v>175</v>
      </c>
    </row>
    <row r="26" spans="2:6" s="64" customFormat="1" x14ac:dyDescent="0.2">
      <c r="B26" s="77" t="s">
        <v>104</v>
      </c>
      <c r="C26" s="78" t="s">
        <v>27</v>
      </c>
      <c r="D26" s="181">
        <v>3221</v>
      </c>
      <c r="E26" s="80" t="s">
        <v>174</v>
      </c>
      <c r="F26" s="80" t="s">
        <v>175</v>
      </c>
    </row>
    <row r="27" spans="2:6" s="64" customFormat="1" x14ac:dyDescent="0.2">
      <c r="B27" s="77" t="s">
        <v>105</v>
      </c>
      <c r="C27" s="78" t="s">
        <v>28</v>
      </c>
      <c r="D27" s="181">
        <v>2230</v>
      </c>
      <c r="E27" s="80" t="s">
        <v>174</v>
      </c>
      <c r="F27" s="80" t="s">
        <v>175</v>
      </c>
    </row>
    <row r="28" spans="2:6" s="64" customFormat="1" x14ac:dyDescent="0.2">
      <c r="B28" s="77" t="s">
        <v>106</v>
      </c>
      <c r="C28" s="78" t="s">
        <v>29</v>
      </c>
      <c r="D28" s="181">
        <v>2218</v>
      </c>
      <c r="E28" s="80" t="s">
        <v>174</v>
      </c>
      <c r="F28" s="80" t="s">
        <v>175</v>
      </c>
    </row>
    <row r="29" spans="2:6" s="64" customFormat="1" x14ac:dyDescent="0.2">
      <c r="B29" s="77" t="s">
        <v>107</v>
      </c>
      <c r="C29" s="78" t="s">
        <v>30</v>
      </c>
      <c r="D29" s="181">
        <v>1816</v>
      </c>
      <c r="E29" s="80" t="s">
        <v>174</v>
      </c>
      <c r="F29" s="80" t="s">
        <v>175</v>
      </c>
    </row>
    <row r="30" spans="2:6" s="64" customFormat="1" x14ac:dyDescent="0.2">
      <c r="B30" s="77" t="s">
        <v>108</v>
      </c>
      <c r="C30" s="78" t="s">
        <v>31</v>
      </c>
      <c r="D30" s="181">
        <v>2164</v>
      </c>
      <c r="E30" s="80" t="s">
        <v>174</v>
      </c>
      <c r="F30" s="80" t="s">
        <v>175</v>
      </c>
    </row>
    <row r="31" spans="2:6" s="64" customFormat="1" x14ac:dyDescent="0.2">
      <c r="B31" s="77" t="s">
        <v>109</v>
      </c>
      <c r="C31" s="78" t="s">
        <v>170</v>
      </c>
      <c r="D31" s="181">
        <v>2921</v>
      </c>
      <c r="E31" s="80" t="s">
        <v>174</v>
      </c>
      <c r="F31" s="80" t="s">
        <v>175</v>
      </c>
    </row>
    <row r="32" spans="2:6" s="64" customFormat="1" x14ac:dyDescent="0.2">
      <c r="B32" s="77" t="s">
        <v>110</v>
      </c>
      <c r="C32" s="78" t="s">
        <v>171</v>
      </c>
      <c r="D32" s="181">
        <v>3507</v>
      </c>
      <c r="E32" s="80" t="s">
        <v>174</v>
      </c>
      <c r="F32" s="80" t="s">
        <v>175</v>
      </c>
    </row>
    <row r="33" spans="2:6" s="64" customFormat="1" x14ac:dyDescent="0.2">
      <c r="B33" s="77" t="s">
        <v>111</v>
      </c>
      <c r="C33" s="78" t="s">
        <v>112</v>
      </c>
      <c r="D33" s="181">
        <v>3831</v>
      </c>
      <c r="E33" s="80" t="s">
        <v>174</v>
      </c>
      <c r="F33" s="80" t="s">
        <v>175</v>
      </c>
    </row>
    <row r="34" spans="2:6" s="64" customFormat="1" x14ac:dyDescent="0.2">
      <c r="B34" s="77" t="s">
        <v>113</v>
      </c>
      <c r="C34" s="78" t="s">
        <v>114</v>
      </c>
      <c r="D34" s="181">
        <v>2382</v>
      </c>
      <c r="E34" s="80" t="s">
        <v>174</v>
      </c>
      <c r="F34" s="80" t="s">
        <v>175</v>
      </c>
    </row>
    <row r="35" spans="2:6" s="64" customFormat="1" x14ac:dyDescent="0.2">
      <c r="B35" s="77" t="s">
        <v>115</v>
      </c>
      <c r="C35" s="78" t="s">
        <v>116</v>
      </c>
      <c r="D35" s="181">
        <v>1826</v>
      </c>
      <c r="E35" s="80" t="s">
        <v>174</v>
      </c>
      <c r="F35" s="80" t="s">
        <v>175</v>
      </c>
    </row>
    <row r="36" spans="2:6" s="64" customFormat="1" x14ac:dyDescent="0.2">
      <c r="B36" s="77" t="s">
        <v>117</v>
      </c>
      <c r="C36" s="78" t="s">
        <v>118</v>
      </c>
      <c r="D36" s="181">
        <v>902</v>
      </c>
      <c r="E36" s="80" t="s">
        <v>174</v>
      </c>
      <c r="F36" s="80" t="s">
        <v>175</v>
      </c>
    </row>
    <row r="37" spans="2:6" s="64" customFormat="1" x14ac:dyDescent="0.2">
      <c r="B37" s="77" t="s">
        <v>119</v>
      </c>
      <c r="C37" s="78" t="s">
        <v>120</v>
      </c>
      <c r="D37" s="181">
        <v>1555</v>
      </c>
      <c r="E37" s="80" t="s">
        <v>174</v>
      </c>
      <c r="F37" s="80" t="s">
        <v>175</v>
      </c>
    </row>
    <row r="38" spans="2:6" s="64" customFormat="1" x14ac:dyDescent="0.2">
      <c r="B38" s="77" t="s">
        <v>121</v>
      </c>
      <c r="C38" s="78" t="s">
        <v>122</v>
      </c>
      <c r="D38" s="181">
        <v>1733</v>
      </c>
      <c r="E38" s="80" t="s">
        <v>174</v>
      </c>
      <c r="F38" s="80" t="s">
        <v>175</v>
      </c>
    </row>
    <row r="39" spans="2:6" s="64" customFormat="1" x14ac:dyDescent="0.2">
      <c r="B39" s="77" t="s">
        <v>123</v>
      </c>
      <c r="C39" s="78" t="s">
        <v>124</v>
      </c>
      <c r="D39" s="181">
        <v>1019</v>
      </c>
      <c r="E39" s="80" t="s">
        <v>174</v>
      </c>
      <c r="F39" s="80" t="s">
        <v>175</v>
      </c>
    </row>
    <row r="40" spans="2:6" s="64" customFormat="1" x14ac:dyDescent="0.2">
      <c r="B40" s="77" t="s">
        <v>125</v>
      </c>
      <c r="C40" s="78" t="s">
        <v>126</v>
      </c>
      <c r="D40" s="181">
        <v>1231</v>
      </c>
      <c r="E40" s="80" t="s">
        <v>174</v>
      </c>
      <c r="F40" s="80" t="s">
        <v>175</v>
      </c>
    </row>
    <row r="41" spans="2:6" s="64" customFormat="1" x14ac:dyDescent="0.2">
      <c r="B41" s="77" t="s">
        <v>127</v>
      </c>
      <c r="C41" s="78" t="s">
        <v>128</v>
      </c>
      <c r="D41" s="181">
        <v>5265</v>
      </c>
      <c r="E41" s="80" t="s">
        <v>174</v>
      </c>
      <c r="F41" s="80" t="s">
        <v>175</v>
      </c>
    </row>
    <row r="42" spans="2:6" s="64" customFormat="1" x14ac:dyDescent="0.2">
      <c r="B42" s="77" t="s">
        <v>129</v>
      </c>
      <c r="C42" s="78" t="s">
        <v>130</v>
      </c>
      <c r="D42" s="181">
        <v>1662</v>
      </c>
      <c r="E42" s="80" t="s">
        <v>174</v>
      </c>
      <c r="F42" s="80" t="s">
        <v>175</v>
      </c>
    </row>
    <row r="43" spans="2:6" s="64" customFormat="1" x14ac:dyDescent="0.2">
      <c r="B43" s="77" t="s">
        <v>131</v>
      </c>
      <c r="C43" s="78" t="s">
        <v>132</v>
      </c>
      <c r="D43" s="181">
        <v>632</v>
      </c>
      <c r="E43" s="80" t="s">
        <v>174</v>
      </c>
      <c r="F43" s="80" t="s">
        <v>175</v>
      </c>
    </row>
    <row r="44" spans="2:6" s="64" customFormat="1" x14ac:dyDescent="0.2">
      <c r="B44" s="77" t="s">
        <v>133</v>
      </c>
      <c r="C44" s="78" t="s">
        <v>134</v>
      </c>
      <c r="D44" s="181">
        <v>4538</v>
      </c>
      <c r="E44" s="80" t="s">
        <v>174</v>
      </c>
      <c r="F44" s="80" t="s">
        <v>175</v>
      </c>
    </row>
    <row r="45" spans="2:6" s="64" customFormat="1" x14ac:dyDescent="0.2">
      <c r="B45" s="77" t="s">
        <v>135</v>
      </c>
      <c r="C45" s="78" t="s">
        <v>136</v>
      </c>
      <c r="D45" s="181">
        <v>3981</v>
      </c>
      <c r="E45" s="80" t="s">
        <v>174</v>
      </c>
      <c r="F45" s="80" t="s">
        <v>175</v>
      </c>
    </row>
    <row r="46" spans="2:6" s="64" customFormat="1" x14ac:dyDescent="0.2">
      <c r="B46" s="77" t="s">
        <v>137</v>
      </c>
      <c r="C46" s="78" t="s">
        <v>138</v>
      </c>
      <c r="D46" s="181">
        <v>2367</v>
      </c>
      <c r="E46" s="80" t="s">
        <v>174</v>
      </c>
      <c r="F46" s="80" t="s">
        <v>175</v>
      </c>
    </row>
    <row r="47" spans="2:6" s="64" customFormat="1" x14ac:dyDescent="0.2">
      <c r="B47" s="77" t="s">
        <v>139</v>
      </c>
      <c r="C47" s="78" t="s">
        <v>140</v>
      </c>
      <c r="D47" s="181">
        <v>3267</v>
      </c>
      <c r="E47" s="80" t="s">
        <v>174</v>
      </c>
      <c r="F47" s="80" t="s">
        <v>175</v>
      </c>
    </row>
    <row r="48" spans="2:6" s="64" customFormat="1" x14ac:dyDescent="0.2">
      <c r="B48" s="77" t="s">
        <v>141</v>
      </c>
      <c r="C48" s="78" t="s">
        <v>142</v>
      </c>
      <c r="D48" s="181">
        <v>3276</v>
      </c>
      <c r="E48" s="80" t="s">
        <v>174</v>
      </c>
      <c r="F48" s="80" t="s">
        <v>175</v>
      </c>
    </row>
    <row r="49" spans="1:6" s="64" customFormat="1" x14ac:dyDescent="0.2">
      <c r="B49" s="77" t="s">
        <v>143</v>
      </c>
      <c r="C49" s="78" t="s">
        <v>144</v>
      </c>
      <c r="D49" s="181">
        <v>1183</v>
      </c>
      <c r="E49" s="80" t="s">
        <v>174</v>
      </c>
      <c r="F49" s="80" t="s">
        <v>175</v>
      </c>
    </row>
    <row r="50" spans="1:6" s="64" customFormat="1" x14ac:dyDescent="0.2">
      <c r="B50" s="77" t="s">
        <v>145</v>
      </c>
      <c r="C50" s="78" t="s">
        <v>146</v>
      </c>
      <c r="D50" s="181">
        <v>2172</v>
      </c>
      <c r="E50" s="80" t="s">
        <v>174</v>
      </c>
      <c r="F50" s="80" t="s">
        <v>175</v>
      </c>
    </row>
    <row r="51" spans="1:6" s="64" customFormat="1" x14ac:dyDescent="0.2">
      <c r="B51" s="77" t="s">
        <v>147</v>
      </c>
      <c r="C51" s="78" t="s">
        <v>148</v>
      </c>
      <c r="D51" s="181">
        <v>1992</v>
      </c>
      <c r="E51" s="80" t="s">
        <v>174</v>
      </c>
      <c r="F51" s="80" t="s">
        <v>175</v>
      </c>
    </row>
    <row r="52" spans="1:6" s="64" customFormat="1" x14ac:dyDescent="0.2">
      <c r="B52" s="77" t="s">
        <v>149</v>
      </c>
      <c r="C52" s="78" t="s">
        <v>172</v>
      </c>
      <c r="D52" s="181">
        <v>3902</v>
      </c>
      <c r="E52" s="80" t="s">
        <v>174</v>
      </c>
      <c r="F52" s="80" t="s">
        <v>175</v>
      </c>
    </row>
    <row r="53" spans="1:6" s="64" customFormat="1" ht="12.75" thickBot="1" x14ac:dyDescent="0.25">
      <c r="B53" s="81" t="s">
        <v>150</v>
      </c>
      <c r="C53" s="82" t="s">
        <v>173</v>
      </c>
      <c r="D53" s="182">
        <v>2380</v>
      </c>
      <c r="E53" s="84" t="s">
        <v>174</v>
      </c>
      <c r="F53" s="84" t="s">
        <v>175</v>
      </c>
    </row>
    <row r="54" spans="1:6" s="72" customFormat="1" ht="16.5" customHeight="1" thickBot="1" x14ac:dyDescent="0.25">
      <c r="A54" s="68">
        <v>2</v>
      </c>
      <c r="B54" s="69"/>
      <c r="C54" s="85" t="s">
        <v>32</v>
      </c>
      <c r="D54" s="183"/>
      <c r="E54" s="71"/>
      <c r="F54" s="71"/>
    </row>
    <row r="55" spans="1:6" s="64" customFormat="1" x14ac:dyDescent="0.2">
      <c r="B55" s="73" t="s">
        <v>33</v>
      </c>
      <c r="C55" s="74" t="s">
        <v>176</v>
      </c>
      <c r="D55" s="180">
        <v>11117</v>
      </c>
      <c r="E55" s="76" t="s">
        <v>174</v>
      </c>
      <c r="F55" s="76" t="s">
        <v>175</v>
      </c>
    </row>
    <row r="56" spans="1:6" s="64" customFormat="1" x14ac:dyDescent="0.2">
      <c r="B56" s="77" t="s">
        <v>34</v>
      </c>
      <c r="C56" s="78" t="s">
        <v>177</v>
      </c>
      <c r="D56" s="181">
        <v>11117</v>
      </c>
      <c r="E56" s="80" t="s">
        <v>174</v>
      </c>
      <c r="F56" s="80" t="s">
        <v>175</v>
      </c>
    </row>
    <row r="57" spans="1:6" s="64" customFormat="1" x14ac:dyDescent="0.2">
      <c r="B57" s="77" t="s">
        <v>35</v>
      </c>
      <c r="C57" s="78" t="s">
        <v>178</v>
      </c>
      <c r="D57" s="181">
        <v>11349</v>
      </c>
      <c r="E57" s="80" t="s">
        <v>174</v>
      </c>
      <c r="F57" s="80" t="s">
        <v>175</v>
      </c>
    </row>
    <row r="58" spans="1:6" s="64" customFormat="1" x14ac:dyDescent="0.2">
      <c r="B58" s="77" t="s">
        <v>36</v>
      </c>
      <c r="C58" s="78" t="s">
        <v>179</v>
      </c>
      <c r="D58" s="181">
        <v>11349</v>
      </c>
      <c r="E58" s="80" t="s">
        <v>174</v>
      </c>
      <c r="F58" s="80" t="s">
        <v>175</v>
      </c>
    </row>
    <row r="59" spans="1:6" s="64" customFormat="1" x14ac:dyDescent="0.2">
      <c r="B59" s="77" t="s">
        <v>37</v>
      </c>
      <c r="C59" s="78" t="s">
        <v>180</v>
      </c>
      <c r="D59" s="181">
        <v>2136</v>
      </c>
      <c r="E59" s="80" t="s">
        <v>174</v>
      </c>
      <c r="F59" s="80" t="s">
        <v>175</v>
      </c>
    </row>
    <row r="60" spans="1:6" s="64" customFormat="1" x14ac:dyDescent="0.2">
      <c r="B60" s="77" t="s">
        <v>38</v>
      </c>
      <c r="C60" s="78" t="s">
        <v>181</v>
      </c>
      <c r="D60" s="181">
        <v>2176</v>
      </c>
      <c r="E60" s="80" t="s">
        <v>174</v>
      </c>
      <c r="F60" s="80" t="s">
        <v>175</v>
      </c>
    </row>
    <row r="61" spans="1:6" s="64" customFormat="1" x14ac:dyDescent="0.2">
      <c r="B61" s="77" t="s">
        <v>39</v>
      </c>
      <c r="C61" s="86" t="s">
        <v>182</v>
      </c>
      <c r="D61" s="181">
        <v>3909</v>
      </c>
      <c r="E61" s="80" t="s">
        <v>174</v>
      </c>
      <c r="F61" s="80" t="s">
        <v>175</v>
      </c>
    </row>
    <row r="62" spans="1:6" s="64" customFormat="1" x14ac:dyDescent="0.2">
      <c r="B62" s="77" t="s">
        <v>40</v>
      </c>
      <c r="C62" s="78" t="s">
        <v>183</v>
      </c>
      <c r="D62" s="181">
        <v>4920</v>
      </c>
      <c r="E62" s="80" t="s">
        <v>174</v>
      </c>
      <c r="F62" s="80" t="s">
        <v>175</v>
      </c>
    </row>
    <row r="63" spans="1:6" s="64" customFormat="1" x14ac:dyDescent="0.2">
      <c r="B63" s="77" t="s">
        <v>41</v>
      </c>
      <c r="C63" s="78" t="s">
        <v>184</v>
      </c>
      <c r="D63" s="181">
        <v>5905</v>
      </c>
      <c r="E63" s="80" t="s">
        <v>174</v>
      </c>
      <c r="F63" s="80" t="s">
        <v>175</v>
      </c>
    </row>
    <row r="64" spans="1:6" s="64" customFormat="1" x14ac:dyDescent="0.2">
      <c r="B64" s="77" t="s">
        <v>42</v>
      </c>
      <c r="C64" s="78" t="s">
        <v>185</v>
      </c>
      <c r="D64" s="181">
        <v>3588</v>
      </c>
      <c r="E64" s="80" t="s">
        <v>174</v>
      </c>
      <c r="F64" s="80" t="s">
        <v>175</v>
      </c>
    </row>
    <row r="65" spans="1:6" s="64" customFormat="1" x14ac:dyDescent="0.2">
      <c r="B65" s="77" t="s">
        <v>43</v>
      </c>
      <c r="C65" s="78" t="s">
        <v>186</v>
      </c>
      <c r="D65" s="181">
        <v>1688</v>
      </c>
      <c r="E65" s="80" t="s">
        <v>174</v>
      </c>
      <c r="F65" s="80" t="s">
        <v>175</v>
      </c>
    </row>
    <row r="66" spans="1:6" s="64" customFormat="1" x14ac:dyDescent="0.2">
      <c r="B66" s="77" t="s">
        <v>44</v>
      </c>
      <c r="C66" s="78" t="s">
        <v>187</v>
      </c>
      <c r="D66" s="181">
        <v>3726</v>
      </c>
      <c r="E66" s="80" t="s">
        <v>174</v>
      </c>
      <c r="F66" s="80" t="s">
        <v>175</v>
      </c>
    </row>
    <row r="67" spans="1:6" s="64" customFormat="1" x14ac:dyDescent="0.2">
      <c r="B67" s="77" t="s">
        <v>188</v>
      </c>
      <c r="C67" s="78" t="s">
        <v>189</v>
      </c>
      <c r="D67" s="181">
        <v>948</v>
      </c>
      <c r="E67" s="80" t="s">
        <v>174</v>
      </c>
      <c r="F67" s="80" t="s">
        <v>175</v>
      </c>
    </row>
    <row r="68" spans="1:6" s="64" customFormat="1" ht="12.75" thickBot="1" x14ac:dyDescent="0.25">
      <c r="B68" s="81" t="s">
        <v>190</v>
      </c>
      <c r="C68" s="82" t="s">
        <v>191</v>
      </c>
      <c r="D68" s="182">
        <v>2290</v>
      </c>
      <c r="E68" s="84" t="s">
        <v>174</v>
      </c>
      <c r="F68" s="84" t="s">
        <v>175</v>
      </c>
    </row>
    <row r="69" spans="1:6" s="72" customFormat="1" ht="16.5" customHeight="1" thickBot="1" x14ac:dyDescent="0.25">
      <c r="A69" s="68">
        <v>3</v>
      </c>
      <c r="B69" s="69"/>
      <c r="C69" s="70" t="s">
        <v>45</v>
      </c>
      <c r="D69" s="183"/>
      <c r="E69" s="71"/>
      <c r="F69" s="71"/>
    </row>
    <row r="70" spans="1:6" s="64" customFormat="1" x14ac:dyDescent="0.2">
      <c r="B70" s="73" t="s">
        <v>46</v>
      </c>
      <c r="C70" s="74" t="s">
        <v>192</v>
      </c>
      <c r="D70" s="180">
        <v>8776</v>
      </c>
      <c r="E70" s="76" t="s">
        <v>174</v>
      </c>
      <c r="F70" s="76" t="s">
        <v>175</v>
      </c>
    </row>
    <row r="71" spans="1:6" s="64" customFormat="1" x14ac:dyDescent="0.2">
      <c r="B71" s="77" t="s">
        <v>47</v>
      </c>
      <c r="C71" s="78" t="s">
        <v>193</v>
      </c>
      <c r="D71" s="181">
        <v>8776</v>
      </c>
      <c r="E71" s="80" t="s">
        <v>174</v>
      </c>
      <c r="F71" s="80" t="s">
        <v>175</v>
      </c>
    </row>
    <row r="72" spans="1:6" s="64" customFormat="1" x14ac:dyDescent="0.2">
      <c r="B72" s="77" t="s">
        <v>48</v>
      </c>
      <c r="C72" s="78" t="s">
        <v>194</v>
      </c>
      <c r="D72" s="181">
        <v>9995</v>
      </c>
      <c r="E72" s="80" t="s">
        <v>174</v>
      </c>
      <c r="F72" s="80" t="s">
        <v>175</v>
      </c>
    </row>
    <row r="73" spans="1:6" s="64" customFormat="1" x14ac:dyDescent="0.2">
      <c r="B73" s="77" t="s">
        <v>49</v>
      </c>
      <c r="C73" s="78" t="s">
        <v>195</v>
      </c>
      <c r="D73" s="181">
        <v>9939</v>
      </c>
      <c r="E73" s="80" t="s">
        <v>174</v>
      </c>
      <c r="F73" s="80" t="s">
        <v>175</v>
      </c>
    </row>
    <row r="74" spans="1:6" s="64" customFormat="1" x14ac:dyDescent="0.2">
      <c r="B74" s="77" t="s">
        <v>52</v>
      </c>
      <c r="C74" s="78" t="s">
        <v>196</v>
      </c>
      <c r="D74" s="181">
        <v>7468</v>
      </c>
      <c r="E74" s="80" t="s">
        <v>174</v>
      </c>
      <c r="F74" s="80" t="s">
        <v>175</v>
      </c>
    </row>
    <row r="75" spans="1:6" s="64" customFormat="1" x14ac:dyDescent="0.2">
      <c r="B75" s="77" t="s">
        <v>50</v>
      </c>
      <c r="C75" s="78" t="s">
        <v>197</v>
      </c>
      <c r="D75" s="181">
        <v>10980</v>
      </c>
      <c r="E75" s="80" t="s">
        <v>174</v>
      </c>
      <c r="F75" s="80" t="s">
        <v>175</v>
      </c>
    </row>
    <row r="76" spans="1:6" s="64" customFormat="1" x14ac:dyDescent="0.2">
      <c r="B76" s="77" t="s">
        <v>51</v>
      </c>
      <c r="C76" s="78" t="s">
        <v>198</v>
      </c>
      <c r="D76" s="181">
        <v>4214</v>
      </c>
      <c r="E76" s="80" t="s">
        <v>174</v>
      </c>
      <c r="F76" s="80" t="s">
        <v>175</v>
      </c>
    </row>
    <row r="77" spans="1:6" s="64" customFormat="1" x14ac:dyDescent="0.2">
      <c r="B77" s="77" t="s">
        <v>53</v>
      </c>
      <c r="C77" s="86" t="s">
        <v>199</v>
      </c>
      <c r="D77" s="181">
        <v>1326</v>
      </c>
      <c r="E77" s="80" t="s">
        <v>174</v>
      </c>
      <c r="F77" s="80" t="s">
        <v>175</v>
      </c>
    </row>
    <row r="78" spans="1:6" s="64" customFormat="1" x14ac:dyDescent="0.2">
      <c r="B78" s="77" t="s">
        <v>54</v>
      </c>
      <c r="C78" s="78" t="s">
        <v>200</v>
      </c>
      <c r="D78" s="181">
        <v>2711</v>
      </c>
      <c r="E78" s="80" t="s">
        <v>174</v>
      </c>
      <c r="F78" s="80" t="s">
        <v>175</v>
      </c>
    </row>
    <row r="79" spans="1:6" s="64" customFormat="1" x14ac:dyDescent="0.2">
      <c r="B79" s="77" t="s">
        <v>55</v>
      </c>
      <c r="C79" s="78" t="s">
        <v>201</v>
      </c>
      <c r="D79" s="181"/>
      <c r="E79" s="80" t="s">
        <v>223</v>
      </c>
      <c r="F79" s="179" t="s">
        <v>330</v>
      </c>
    </row>
    <row r="80" spans="1:6" s="64" customFormat="1" x14ac:dyDescent="0.2">
      <c r="B80" s="77" t="s">
        <v>56</v>
      </c>
      <c r="C80" s="78" t="s">
        <v>202</v>
      </c>
      <c r="D80" s="181">
        <v>2072</v>
      </c>
      <c r="E80" s="80" t="s">
        <v>174</v>
      </c>
      <c r="F80" s="80" t="s">
        <v>175</v>
      </c>
    </row>
    <row r="81" spans="1:6" s="64" customFormat="1" x14ac:dyDescent="0.2">
      <c r="B81" s="77" t="s">
        <v>57</v>
      </c>
      <c r="C81" s="78" t="s">
        <v>203</v>
      </c>
      <c r="D81" s="181">
        <v>4551</v>
      </c>
      <c r="E81" s="80" t="s">
        <v>174</v>
      </c>
      <c r="F81" s="80" t="s">
        <v>175</v>
      </c>
    </row>
    <row r="82" spans="1:6" s="64" customFormat="1" x14ac:dyDescent="0.2">
      <c r="B82" s="77" t="s">
        <v>58</v>
      </c>
      <c r="C82" s="78" t="s">
        <v>204</v>
      </c>
      <c r="D82" s="181">
        <v>739</v>
      </c>
      <c r="E82" s="80" t="s">
        <v>174</v>
      </c>
      <c r="F82" s="80" t="s">
        <v>175</v>
      </c>
    </row>
    <row r="83" spans="1:6" s="64" customFormat="1" x14ac:dyDescent="0.2">
      <c r="B83" s="77" t="s">
        <v>59</v>
      </c>
      <c r="C83" s="78" t="s">
        <v>205</v>
      </c>
      <c r="D83" s="181">
        <v>4821</v>
      </c>
      <c r="E83" s="80" t="s">
        <v>174</v>
      </c>
      <c r="F83" s="80" t="s">
        <v>175</v>
      </c>
    </row>
    <row r="84" spans="1:6" s="64" customFormat="1" x14ac:dyDescent="0.2">
      <c r="B84" s="77" t="s">
        <v>60</v>
      </c>
      <c r="C84" s="78" t="s">
        <v>206</v>
      </c>
      <c r="D84" s="181">
        <v>3309</v>
      </c>
      <c r="E84" s="80" t="s">
        <v>174</v>
      </c>
      <c r="F84" s="80" t="s">
        <v>175</v>
      </c>
    </row>
    <row r="85" spans="1:6" s="64" customFormat="1" x14ac:dyDescent="0.2">
      <c r="B85" s="77" t="s">
        <v>81</v>
      </c>
      <c r="C85" s="78" t="s">
        <v>207</v>
      </c>
      <c r="D85" s="181">
        <v>3120</v>
      </c>
      <c r="E85" s="80" t="s">
        <v>174</v>
      </c>
      <c r="F85" s="80" t="s">
        <v>175</v>
      </c>
    </row>
    <row r="86" spans="1:6" s="64" customFormat="1" x14ac:dyDescent="0.2">
      <c r="B86" s="77" t="s">
        <v>208</v>
      </c>
      <c r="C86" s="78" t="s">
        <v>209</v>
      </c>
      <c r="D86" s="181">
        <v>670</v>
      </c>
      <c r="E86" s="80" t="s">
        <v>174</v>
      </c>
      <c r="F86" s="80" t="s">
        <v>175</v>
      </c>
    </row>
    <row r="87" spans="1:6" s="64" customFormat="1" ht="12.75" thickBot="1" x14ac:dyDescent="0.25">
      <c r="B87" s="81" t="s">
        <v>210</v>
      </c>
      <c r="C87" s="82" t="s">
        <v>211</v>
      </c>
      <c r="D87" s="182">
        <v>400</v>
      </c>
      <c r="E87" s="84" t="s">
        <v>174</v>
      </c>
      <c r="F87" s="84" t="s">
        <v>175</v>
      </c>
    </row>
    <row r="88" spans="1:6" s="72" customFormat="1" ht="35.25" customHeight="1" thickBot="1" x14ac:dyDescent="0.25">
      <c r="A88" s="87" t="s">
        <v>82</v>
      </c>
      <c r="B88" s="88" t="s">
        <v>61</v>
      </c>
      <c r="C88" s="88" t="s">
        <v>224</v>
      </c>
      <c r="D88" s="89" t="s">
        <v>62</v>
      </c>
      <c r="E88" s="87" t="s">
        <v>83</v>
      </c>
      <c r="F88" s="87" t="s">
        <v>222</v>
      </c>
    </row>
    <row r="89" spans="1:6" s="72" customFormat="1" ht="24.75" thickBot="1" x14ac:dyDescent="0.25">
      <c r="A89" s="69">
        <v>1</v>
      </c>
      <c r="B89" s="69"/>
      <c r="C89" s="90" t="s">
        <v>225</v>
      </c>
      <c r="D89" s="68"/>
      <c r="E89" s="68"/>
      <c r="F89" s="68"/>
    </row>
    <row r="90" spans="1:6" s="64" customFormat="1" ht="24" x14ac:dyDescent="0.2">
      <c r="A90" s="91"/>
      <c r="B90" s="92" t="s">
        <v>273</v>
      </c>
      <c r="C90" s="93" t="s">
        <v>274</v>
      </c>
      <c r="D90" s="180">
        <v>1350</v>
      </c>
      <c r="E90" s="79" t="s">
        <v>238</v>
      </c>
      <c r="F90" s="79" t="s">
        <v>239</v>
      </c>
    </row>
    <row r="91" spans="1:6" s="64" customFormat="1" x14ac:dyDescent="0.2">
      <c r="A91" s="94"/>
      <c r="B91" s="95" t="s">
        <v>275</v>
      </c>
      <c r="C91" s="96" t="s">
        <v>276</v>
      </c>
      <c r="D91" s="181">
        <v>1430</v>
      </c>
      <c r="E91" s="79" t="s">
        <v>238</v>
      </c>
      <c r="F91" s="79" t="s">
        <v>239</v>
      </c>
    </row>
    <row r="92" spans="1:6" s="64" customFormat="1" ht="24" x14ac:dyDescent="0.2">
      <c r="A92" s="94"/>
      <c r="B92" s="95" t="s">
        <v>277</v>
      </c>
      <c r="C92" s="96" t="s">
        <v>278</v>
      </c>
      <c r="D92" s="181">
        <v>1280</v>
      </c>
      <c r="E92" s="79" t="s">
        <v>238</v>
      </c>
      <c r="F92" s="79" t="s">
        <v>239</v>
      </c>
    </row>
    <row r="93" spans="1:6" s="64" customFormat="1" ht="24" x14ac:dyDescent="0.2">
      <c r="A93" s="94"/>
      <c r="B93" s="95" t="s">
        <v>279</v>
      </c>
      <c r="C93" s="96" t="s">
        <v>280</v>
      </c>
      <c r="D93" s="181">
        <v>1670</v>
      </c>
      <c r="E93" s="79" t="s">
        <v>238</v>
      </c>
      <c r="F93" s="79" t="s">
        <v>239</v>
      </c>
    </row>
    <row r="94" spans="1:6" s="64" customFormat="1" ht="24" x14ac:dyDescent="0.2">
      <c r="A94" s="94"/>
      <c r="B94" s="95" t="s">
        <v>281</v>
      </c>
      <c r="C94" s="96" t="s">
        <v>282</v>
      </c>
      <c r="D94" s="181">
        <v>1450</v>
      </c>
      <c r="E94" s="79" t="s">
        <v>238</v>
      </c>
      <c r="F94" s="79" t="s">
        <v>239</v>
      </c>
    </row>
    <row r="95" spans="1:6" s="64" customFormat="1" ht="24" x14ac:dyDescent="0.2">
      <c r="A95" s="94"/>
      <c r="B95" s="95" t="s">
        <v>283</v>
      </c>
      <c r="C95" s="96" t="s">
        <v>284</v>
      </c>
      <c r="D95" s="181">
        <v>1680</v>
      </c>
      <c r="E95" s="79" t="s">
        <v>238</v>
      </c>
      <c r="F95" s="79" t="s">
        <v>239</v>
      </c>
    </row>
    <row r="96" spans="1:6" s="64" customFormat="1" ht="36" x14ac:dyDescent="0.2">
      <c r="A96" s="94"/>
      <c r="B96" s="95" t="s">
        <v>285</v>
      </c>
      <c r="C96" s="96" t="s">
        <v>286</v>
      </c>
      <c r="D96" s="181">
        <v>1400</v>
      </c>
      <c r="E96" s="79" t="s">
        <v>238</v>
      </c>
      <c r="F96" s="79" t="s">
        <v>239</v>
      </c>
    </row>
    <row r="97" spans="1:6" s="64" customFormat="1" ht="48" x14ac:dyDescent="0.2">
      <c r="A97" s="94"/>
      <c r="B97" s="95" t="s">
        <v>287</v>
      </c>
      <c r="C97" s="96" t="s">
        <v>288</v>
      </c>
      <c r="D97" s="181">
        <v>1650</v>
      </c>
      <c r="E97" s="79" t="s">
        <v>238</v>
      </c>
      <c r="F97" s="79" t="s">
        <v>239</v>
      </c>
    </row>
    <row r="98" spans="1:6" s="64" customFormat="1" ht="24" x14ac:dyDescent="0.2">
      <c r="A98" s="94"/>
      <c r="B98" s="95" t="s">
        <v>289</v>
      </c>
      <c r="C98" s="96" t="s">
        <v>290</v>
      </c>
      <c r="D98" s="181">
        <v>2570</v>
      </c>
      <c r="E98" s="79" t="s">
        <v>238</v>
      </c>
      <c r="F98" s="79" t="s">
        <v>239</v>
      </c>
    </row>
    <row r="99" spans="1:6" s="64" customFormat="1" ht="24" x14ac:dyDescent="0.2">
      <c r="A99" s="94"/>
      <c r="B99" s="95" t="s">
        <v>291</v>
      </c>
      <c r="C99" s="96" t="s">
        <v>292</v>
      </c>
      <c r="D99" s="181">
        <v>3100</v>
      </c>
      <c r="E99" s="79" t="s">
        <v>238</v>
      </c>
      <c r="F99" s="79" t="s">
        <v>239</v>
      </c>
    </row>
    <row r="100" spans="1:6" s="64" customFormat="1" x14ac:dyDescent="0.2">
      <c r="A100" s="94"/>
      <c r="B100" s="95" t="s">
        <v>293</v>
      </c>
      <c r="C100" s="96" t="s">
        <v>294</v>
      </c>
      <c r="D100" s="181">
        <v>1700</v>
      </c>
      <c r="E100" s="79" t="s">
        <v>238</v>
      </c>
      <c r="F100" s="79" t="s">
        <v>239</v>
      </c>
    </row>
    <row r="101" spans="1:6" s="64" customFormat="1" x14ac:dyDescent="0.2">
      <c r="A101" s="94"/>
      <c r="B101" s="95" t="s">
        <v>295</v>
      </c>
      <c r="C101" s="96" t="s">
        <v>296</v>
      </c>
      <c r="D101" s="181">
        <v>2900</v>
      </c>
      <c r="E101" s="79" t="s">
        <v>238</v>
      </c>
      <c r="F101" s="79" t="s">
        <v>239</v>
      </c>
    </row>
    <row r="102" spans="1:6" s="64" customFormat="1" x14ac:dyDescent="0.2">
      <c r="A102" s="94"/>
      <c r="B102" s="95" t="s">
        <v>297</v>
      </c>
      <c r="C102" s="96" t="s">
        <v>298</v>
      </c>
      <c r="D102" s="181">
        <v>5500</v>
      </c>
      <c r="E102" s="79" t="s">
        <v>238</v>
      </c>
      <c r="F102" s="79" t="s">
        <v>239</v>
      </c>
    </row>
    <row r="103" spans="1:6" s="101" customFormat="1" x14ac:dyDescent="0.2">
      <c r="A103" s="97"/>
      <c r="B103" s="98" t="s">
        <v>299</v>
      </c>
      <c r="C103" s="99" t="s">
        <v>300</v>
      </c>
      <c r="D103" s="184">
        <v>6830</v>
      </c>
      <c r="E103" s="79" t="s">
        <v>238</v>
      </c>
      <c r="F103" s="79" t="s">
        <v>239</v>
      </c>
    </row>
    <row r="104" spans="1:6" s="101" customFormat="1" ht="36" x14ac:dyDescent="0.2">
      <c r="A104" s="97"/>
      <c r="B104" s="98" t="s">
        <v>301</v>
      </c>
      <c r="C104" s="99" t="s">
        <v>302</v>
      </c>
      <c r="D104" s="184">
        <v>1610</v>
      </c>
      <c r="E104" s="79" t="s">
        <v>238</v>
      </c>
      <c r="F104" s="79" t="s">
        <v>239</v>
      </c>
    </row>
    <row r="105" spans="1:6" s="101" customFormat="1" ht="48" x14ac:dyDescent="0.2">
      <c r="A105" s="97"/>
      <c r="B105" s="98" t="s">
        <v>303</v>
      </c>
      <c r="C105" s="99" t="s">
        <v>304</v>
      </c>
      <c r="D105" s="184">
        <v>1880</v>
      </c>
      <c r="E105" s="79" t="s">
        <v>238</v>
      </c>
      <c r="F105" s="79" t="s">
        <v>239</v>
      </c>
    </row>
    <row r="106" spans="1:6" s="101" customFormat="1" ht="24" x14ac:dyDescent="0.2">
      <c r="A106" s="97"/>
      <c r="B106" s="98" t="s">
        <v>305</v>
      </c>
      <c r="C106" s="99" t="s">
        <v>306</v>
      </c>
      <c r="D106" s="184">
        <v>1380</v>
      </c>
      <c r="E106" s="79" t="s">
        <v>238</v>
      </c>
      <c r="F106" s="79" t="s">
        <v>239</v>
      </c>
    </row>
    <row r="107" spans="1:6" s="101" customFormat="1" ht="24" customHeight="1" x14ac:dyDescent="0.2">
      <c r="A107" s="97"/>
      <c r="B107" s="98" t="s">
        <v>307</v>
      </c>
      <c r="C107" s="99" t="s">
        <v>308</v>
      </c>
      <c r="D107" s="184">
        <v>1410</v>
      </c>
      <c r="E107" s="79" t="s">
        <v>238</v>
      </c>
      <c r="F107" s="79" t="s">
        <v>239</v>
      </c>
    </row>
    <row r="108" spans="1:6" s="101" customFormat="1" ht="39" customHeight="1" x14ac:dyDescent="0.2">
      <c r="A108" s="97"/>
      <c r="B108" s="98" t="s">
        <v>309</v>
      </c>
      <c r="C108" s="99" t="s">
        <v>310</v>
      </c>
      <c r="D108" s="184">
        <v>1430</v>
      </c>
      <c r="E108" s="79" t="s">
        <v>238</v>
      </c>
      <c r="F108" s="79" t="s">
        <v>239</v>
      </c>
    </row>
    <row r="109" spans="1:6" s="101" customFormat="1" x14ac:dyDescent="0.2">
      <c r="A109" s="97"/>
      <c r="B109" s="98" t="s">
        <v>311</v>
      </c>
      <c r="C109" s="99" t="s">
        <v>151</v>
      </c>
      <c r="D109" s="184">
        <v>1700</v>
      </c>
      <c r="E109" s="79" t="s">
        <v>238</v>
      </c>
      <c r="F109" s="79" t="s">
        <v>239</v>
      </c>
    </row>
    <row r="110" spans="1:6" s="101" customFormat="1" x14ac:dyDescent="0.2">
      <c r="A110" s="97"/>
      <c r="B110" s="98" t="s">
        <v>312</v>
      </c>
      <c r="C110" s="99" t="s">
        <v>313</v>
      </c>
      <c r="D110" s="184">
        <v>2130</v>
      </c>
      <c r="E110" s="79" t="s">
        <v>238</v>
      </c>
      <c r="F110" s="79" t="s">
        <v>239</v>
      </c>
    </row>
    <row r="111" spans="1:6" s="101" customFormat="1" x14ac:dyDescent="0.2">
      <c r="A111" s="97"/>
      <c r="B111" s="98" t="s">
        <v>314</v>
      </c>
      <c r="C111" s="99" t="s">
        <v>315</v>
      </c>
      <c r="D111" s="184">
        <v>2070</v>
      </c>
      <c r="E111" s="79" t="s">
        <v>238</v>
      </c>
      <c r="F111" s="79" t="s">
        <v>239</v>
      </c>
    </row>
    <row r="112" spans="1:6" s="101" customFormat="1" x14ac:dyDescent="0.2">
      <c r="A112" s="97"/>
      <c r="B112" s="98" t="s">
        <v>316</v>
      </c>
      <c r="C112" s="99" t="s">
        <v>317</v>
      </c>
      <c r="D112" s="184">
        <v>1300</v>
      </c>
      <c r="E112" s="79" t="s">
        <v>238</v>
      </c>
      <c r="F112" s="79" t="s">
        <v>239</v>
      </c>
    </row>
    <row r="113" spans="1:6" s="101" customFormat="1" x14ac:dyDescent="0.2">
      <c r="A113" s="97"/>
      <c r="B113" s="98" t="s">
        <v>318</v>
      </c>
      <c r="C113" s="99" t="s">
        <v>319</v>
      </c>
      <c r="D113" s="184">
        <v>1840</v>
      </c>
      <c r="E113" s="79" t="s">
        <v>238</v>
      </c>
      <c r="F113" s="79" t="s">
        <v>239</v>
      </c>
    </row>
    <row r="114" spans="1:6" s="101" customFormat="1" x14ac:dyDescent="0.2">
      <c r="A114" s="97"/>
      <c r="B114" s="98" t="s">
        <v>320</v>
      </c>
      <c r="C114" s="99" t="s">
        <v>321</v>
      </c>
      <c r="D114" s="184">
        <v>2190</v>
      </c>
      <c r="E114" s="79" t="s">
        <v>238</v>
      </c>
      <c r="F114" s="79" t="s">
        <v>239</v>
      </c>
    </row>
    <row r="115" spans="1:6" s="101" customFormat="1" x14ac:dyDescent="0.2">
      <c r="A115" s="97"/>
      <c r="B115" s="98" t="s">
        <v>322</v>
      </c>
      <c r="C115" s="99" t="s">
        <v>323</v>
      </c>
      <c r="D115" s="184">
        <v>2510</v>
      </c>
      <c r="E115" s="79" t="s">
        <v>238</v>
      </c>
      <c r="F115" s="79" t="s">
        <v>239</v>
      </c>
    </row>
    <row r="116" spans="1:6" s="101" customFormat="1" x14ac:dyDescent="0.2">
      <c r="A116" s="97"/>
      <c r="B116" s="98" t="s">
        <v>324</v>
      </c>
      <c r="C116" s="99" t="s">
        <v>325</v>
      </c>
      <c r="D116" s="184">
        <v>2340</v>
      </c>
      <c r="E116" s="79" t="s">
        <v>238</v>
      </c>
      <c r="F116" s="79" t="s">
        <v>239</v>
      </c>
    </row>
    <row r="117" spans="1:6" s="101" customFormat="1" x14ac:dyDescent="0.2">
      <c r="A117" s="97"/>
      <c r="B117" s="98" t="s">
        <v>326</v>
      </c>
      <c r="C117" s="99" t="s">
        <v>327</v>
      </c>
      <c r="D117" s="184">
        <v>2020</v>
      </c>
      <c r="E117" s="79" t="s">
        <v>238</v>
      </c>
      <c r="F117" s="79" t="s">
        <v>239</v>
      </c>
    </row>
    <row r="118" spans="1:6" s="101" customFormat="1" ht="12.75" thickBot="1" x14ac:dyDescent="0.25">
      <c r="A118" s="97"/>
      <c r="B118" s="103" t="s">
        <v>329</v>
      </c>
      <c r="C118" s="104" t="s">
        <v>328</v>
      </c>
      <c r="D118" s="185">
        <v>1660</v>
      </c>
      <c r="E118" s="79" t="s">
        <v>238</v>
      </c>
      <c r="F118" s="79" t="s">
        <v>239</v>
      </c>
    </row>
    <row r="119" spans="1:6" s="72" customFormat="1" ht="36.75" thickBot="1" x14ac:dyDescent="0.25">
      <c r="A119" s="69">
        <v>2</v>
      </c>
      <c r="B119" s="69"/>
      <c r="C119" s="106" t="s">
        <v>152</v>
      </c>
      <c r="D119" s="183"/>
      <c r="E119" s="68"/>
      <c r="F119" s="68"/>
    </row>
    <row r="120" spans="1:6" s="64" customFormat="1" ht="24" x14ac:dyDescent="0.2">
      <c r="A120" s="91"/>
      <c r="B120" s="92" t="s">
        <v>249</v>
      </c>
      <c r="C120" s="107" t="s">
        <v>250</v>
      </c>
      <c r="D120" s="180">
        <v>1140</v>
      </c>
      <c r="E120" s="79" t="s">
        <v>238</v>
      </c>
      <c r="F120" s="79" t="s">
        <v>239</v>
      </c>
    </row>
    <row r="121" spans="1:6" s="64" customFormat="1" ht="24" x14ac:dyDescent="0.2">
      <c r="A121" s="94"/>
      <c r="B121" s="95" t="s">
        <v>251</v>
      </c>
      <c r="C121" s="108" t="s">
        <v>153</v>
      </c>
      <c r="D121" s="181">
        <v>1240</v>
      </c>
      <c r="E121" s="79" t="s">
        <v>238</v>
      </c>
      <c r="F121" s="79" t="s">
        <v>239</v>
      </c>
    </row>
    <row r="122" spans="1:6" s="64" customFormat="1" ht="24" x14ac:dyDescent="0.2">
      <c r="A122" s="94"/>
      <c r="B122" s="95" t="s">
        <v>252</v>
      </c>
      <c r="C122" s="108" t="s">
        <v>154</v>
      </c>
      <c r="D122" s="181">
        <v>1580</v>
      </c>
      <c r="E122" s="79" t="s">
        <v>238</v>
      </c>
      <c r="F122" s="79" t="s">
        <v>239</v>
      </c>
    </row>
    <row r="123" spans="1:6" s="64" customFormat="1" ht="24" x14ac:dyDescent="0.2">
      <c r="A123" s="94"/>
      <c r="B123" s="95" t="s">
        <v>253</v>
      </c>
      <c r="C123" s="108" t="s">
        <v>155</v>
      </c>
      <c r="D123" s="181">
        <v>2870</v>
      </c>
      <c r="E123" s="79" t="s">
        <v>238</v>
      </c>
      <c r="F123" s="79" t="s">
        <v>239</v>
      </c>
    </row>
    <row r="124" spans="1:6" s="64" customFormat="1" x14ac:dyDescent="0.2">
      <c r="A124" s="94"/>
      <c r="B124" s="95" t="s">
        <v>254</v>
      </c>
      <c r="C124" s="108" t="s">
        <v>156</v>
      </c>
      <c r="D124" s="181">
        <v>1440</v>
      </c>
      <c r="E124" s="79" t="s">
        <v>238</v>
      </c>
      <c r="F124" s="79" t="s">
        <v>239</v>
      </c>
    </row>
    <row r="125" spans="1:6" s="64" customFormat="1" ht="24" x14ac:dyDescent="0.2">
      <c r="A125" s="94"/>
      <c r="B125" s="95" t="s">
        <v>255</v>
      </c>
      <c r="C125" s="108" t="s">
        <v>268</v>
      </c>
      <c r="D125" s="181">
        <v>1800</v>
      </c>
      <c r="E125" s="79" t="s">
        <v>238</v>
      </c>
      <c r="F125" s="79" t="s">
        <v>239</v>
      </c>
    </row>
    <row r="126" spans="1:6" s="64" customFormat="1" ht="24" x14ac:dyDescent="0.2">
      <c r="A126" s="94"/>
      <c r="B126" s="95" t="s">
        <v>256</v>
      </c>
      <c r="C126" s="108" t="s">
        <v>269</v>
      </c>
      <c r="D126" s="181">
        <v>1140</v>
      </c>
      <c r="E126" s="79" t="s">
        <v>238</v>
      </c>
      <c r="F126" s="79" t="s">
        <v>239</v>
      </c>
    </row>
    <row r="127" spans="1:6" s="101" customFormat="1" ht="24" x14ac:dyDescent="0.2">
      <c r="A127" s="97"/>
      <c r="B127" s="95" t="s">
        <v>257</v>
      </c>
      <c r="C127" s="109" t="s">
        <v>270</v>
      </c>
      <c r="D127" s="184">
        <v>1140</v>
      </c>
      <c r="E127" s="79" t="s">
        <v>238</v>
      </c>
      <c r="F127" s="79" t="s">
        <v>239</v>
      </c>
    </row>
    <row r="128" spans="1:6" s="101" customFormat="1" x14ac:dyDescent="0.2">
      <c r="A128" s="97"/>
      <c r="B128" s="95" t="s">
        <v>258</v>
      </c>
      <c r="C128" s="109" t="s">
        <v>157</v>
      </c>
      <c r="D128" s="184">
        <v>3300</v>
      </c>
      <c r="E128" s="79" t="s">
        <v>238</v>
      </c>
      <c r="F128" s="79" t="s">
        <v>239</v>
      </c>
    </row>
    <row r="129" spans="1:6" s="101" customFormat="1" ht="36" x14ac:dyDescent="0.2">
      <c r="A129" s="97"/>
      <c r="B129" s="95" t="s">
        <v>259</v>
      </c>
      <c r="C129" s="109" t="s">
        <v>271</v>
      </c>
      <c r="D129" s="184">
        <v>1460</v>
      </c>
      <c r="E129" s="79" t="s">
        <v>238</v>
      </c>
      <c r="F129" s="79" t="s">
        <v>239</v>
      </c>
    </row>
    <row r="130" spans="1:6" s="101" customFormat="1" x14ac:dyDescent="0.2">
      <c r="A130" s="97"/>
      <c r="B130" s="95" t="s">
        <v>260</v>
      </c>
      <c r="C130" s="109" t="s">
        <v>158</v>
      </c>
      <c r="D130" s="184">
        <v>1940</v>
      </c>
      <c r="E130" s="79" t="s">
        <v>238</v>
      </c>
      <c r="F130" s="79" t="s">
        <v>239</v>
      </c>
    </row>
    <row r="131" spans="1:6" s="101" customFormat="1" ht="24" x14ac:dyDescent="0.2">
      <c r="A131" s="97"/>
      <c r="B131" s="95" t="s">
        <v>261</v>
      </c>
      <c r="C131" s="109" t="s">
        <v>159</v>
      </c>
      <c r="D131" s="184">
        <v>1680</v>
      </c>
      <c r="E131" s="79" t="s">
        <v>238</v>
      </c>
      <c r="F131" s="79" t="s">
        <v>239</v>
      </c>
    </row>
    <row r="132" spans="1:6" s="101" customFormat="1" x14ac:dyDescent="0.2">
      <c r="A132" s="97"/>
      <c r="B132" s="95" t="s">
        <v>262</v>
      </c>
      <c r="C132" s="109" t="s">
        <v>272</v>
      </c>
      <c r="D132" s="184">
        <v>2300</v>
      </c>
      <c r="E132" s="79" t="s">
        <v>238</v>
      </c>
      <c r="F132" s="79" t="s">
        <v>239</v>
      </c>
    </row>
    <row r="133" spans="1:6" s="101" customFormat="1" ht="24" x14ac:dyDescent="0.2">
      <c r="A133" s="97"/>
      <c r="B133" s="95" t="s">
        <v>263</v>
      </c>
      <c r="C133" s="109" t="s">
        <v>160</v>
      </c>
      <c r="D133" s="184">
        <v>2400</v>
      </c>
      <c r="E133" s="79" t="s">
        <v>238</v>
      </c>
      <c r="F133" s="79" t="s">
        <v>239</v>
      </c>
    </row>
    <row r="134" spans="1:6" s="101" customFormat="1" ht="24" x14ac:dyDescent="0.2">
      <c r="A134" s="97"/>
      <c r="B134" s="95" t="s">
        <v>264</v>
      </c>
      <c r="C134" s="109" t="s">
        <v>161</v>
      </c>
      <c r="D134" s="184">
        <v>1220</v>
      </c>
      <c r="E134" s="79" t="s">
        <v>238</v>
      </c>
      <c r="F134" s="79" t="s">
        <v>239</v>
      </c>
    </row>
    <row r="135" spans="1:6" s="101" customFormat="1" x14ac:dyDescent="0.2">
      <c r="A135" s="97"/>
      <c r="B135" s="95" t="s">
        <v>265</v>
      </c>
      <c r="C135" s="109" t="s">
        <v>162</v>
      </c>
      <c r="D135" s="184">
        <v>1710</v>
      </c>
      <c r="E135" s="79" t="s">
        <v>238</v>
      </c>
      <c r="F135" s="79" t="s">
        <v>239</v>
      </c>
    </row>
    <row r="136" spans="1:6" s="101" customFormat="1" x14ac:dyDescent="0.2">
      <c r="A136" s="97"/>
      <c r="B136" s="95" t="s">
        <v>266</v>
      </c>
      <c r="C136" s="109" t="s">
        <v>163</v>
      </c>
      <c r="D136" s="184">
        <v>2870</v>
      </c>
      <c r="E136" s="79" t="s">
        <v>238</v>
      </c>
      <c r="F136" s="79" t="s">
        <v>239</v>
      </c>
    </row>
    <row r="137" spans="1:6" s="101" customFormat="1" ht="12.75" thickBot="1" x14ac:dyDescent="0.25">
      <c r="A137" s="102"/>
      <c r="B137" s="95" t="s">
        <v>267</v>
      </c>
      <c r="C137" s="110" t="s">
        <v>164</v>
      </c>
      <c r="D137" s="185">
        <v>1670</v>
      </c>
      <c r="E137" s="79" t="s">
        <v>238</v>
      </c>
      <c r="F137" s="79" t="s">
        <v>239</v>
      </c>
    </row>
    <row r="138" spans="1:6" s="72" customFormat="1" ht="24.75" thickBot="1" x14ac:dyDescent="0.25">
      <c r="A138" s="69">
        <v>3</v>
      </c>
      <c r="B138" s="69"/>
      <c r="C138" s="111" t="s">
        <v>165</v>
      </c>
      <c r="D138" s="183"/>
      <c r="E138" s="68"/>
      <c r="F138" s="68"/>
    </row>
    <row r="139" spans="1:6" s="64" customFormat="1" x14ac:dyDescent="0.2">
      <c r="A139" s="91"/>
      <c r="B139" s="92" t="s">
        <v>63</v>
      </c>
      <c r="C139" s="93" t="s">
        <v>64</v>
      </c>
      <c r="D139" s="180">
        <v>1840</v>
      </c>
      <c r="E139" s="75" t="s">
        <v>238</v>
      </c>
      <c r="F139" s="75" t="s">
        <v>239</v>
      </c>
    </row>
    <row r="140" spans="1:6" s="64" customFormat="1" x14ac:dyDescent="0.2">
      <c r="A140" s="94"/>
      <c r="B140" s="95" t="s">
        <v>65</v>
      </c>
      <c r="C140" s="96" t="s">
        <v>66</v>
      </c>
      <c r="D140" s="181">
        <v>2090</v>
      </c>
      <c r="E140" s="79" t="s">
        <v>238</v>
      </c>
      <c r="F140" s="79" t="s">
        <v>239</v>
      </c>
    </row>
    <row r="141" spans="1:6" s="64" customFormat="1" x14ac:dyDescent="0.2">
      <c r="A141" s="94"/>
      <c r="B141" s="95" t="s">
        <v>67</v>
      </c>
      <c r="C141" s="96" t="s">
        <v>68</v>
      </c>
      <c r="D141" s="181">
        <v>2210</v>
      </c>
      <c r="E141" s="79" t="s">
        <v>238</v>
      </c>
      <c r="F141" s="79" t="s">
        <v>239</v>
      </c>
    </row>
    <row r="142" spans="1:6" s="101" customFormat="1" x14ac:dyDescent="0.2">
      <c r="A142" s="97"/>
      <c r="B142" s="98" t="s">
        <v>69</v>
      </c>
      <c r="C142" s="99" t="s">
        <v>70</v>
      </c>
      <c r="D142" s="184">
        <v>2220</v>
      </c>
      <c r="E142" s="79" t="s">
        <v>238</v>
      </c>
      <c r="F142" s="79" t="s">
        <v>239</v>
      </c>
    </row>
    <row r="143" spans="1:6" s="101" customFormat="1" x14ac:dyDescent="0.2">
      <c r="A143" s="97"/>
      <c r="B143" s="98" t="s">
        <v>71</v>
      </c>
      <c r="C143" s="99" t="s">
        <v>72</v>
      </c>
      <c r="D143" s="184">
        <v>2580</v>
      </c>
      <c r="E143" s="79" t="s">
        <v>238</v>
      </c>
      <c r="F143" s="79" t="s">
        <v>239</v>
      </c>
    </row>
    <row r="144" spans="1:6" s="101" customFormat="1" x14ac:dyDescent="0.2">
      <c r="A144" s="97"/>
      <c r="B144" s="98" t="s">
        <v>73</v>
      </c>
      <c r="C144" s="99" t="s">
        <v>74</v>
      </c>
      <c r="D144" s="184">
        <v>2550</v>
      </c>
      <c r="E144" s="79" t="s">
        <v>238</v>
      </c>
      <c r="F144" s="79" t="s">
        <v>239</v>
      </c>
    </row>
    <row r="145" spans="1:6" s="101" customFormat="1" x14ac:dyDescent="0.2">
      <c r="A145" s="97"/>
      <c r="B145" s="98" t="s">
        <v>75</v>
      </c>
      <c r="C145" s="99" t="s">
        <v>76</v>
      </c>
      <c r="D145" s="184">
        <v>2180</v>
      </c>
      <c r="E145" s="79" t="s">
        <v>238</v>
      </c>
      <c r="F145" s="79" t="s">
        <v>239</v>
      </c>
    </row>
    <row r="146" spans="1:6" s="101" customFormat="1" x14ac:dyDescent="0.2">
      <c r="A146" s="97"/>
      <c r="B146" s="98" t="s">
        <v>77</v>
      </c>
      <c r="C146" s="99" t="s">
        <v>78</v>
      </c>
      <c r="D146" s="184">
        <v>2170</v>
      </c>
      <c r="E146" s="79" t="s">
        <v>238</v>
      </c>
      <c r="F146" s="79" t="s">
        <v>239</v>
      </c>
    </row>
    <row r="147" spans="1:6" s="101" customFormat="1" x14ac:dyDescent="0.2">
      <c r="A147" s="97"/>
      <c r="B147" s="178" t="s">
        <v>240</v>
      </c>
      <c r="C147" s="174" t="s">
        <v>241</v>
      </c>
      <c r="D147" s="186">
        <v>1580</v>
      </c>
      <c r="E147" s="79" t="s">
        <v>238</v>
      </c>
      <c r="F147" s="79" t="s">
        <v>239</v>
      </c>
    </row>
    <row r="148" spans="1:6" s="101" customFormat="1" x14ac:dyDescent="0.2">
      <c r="A148" s="97"/>
      <c r="B148" s="98" t="s">
        <v>79</v>
      </c>
      <c r="C148" s="99" t="s">
        <v>80</v>
      </c>
      <c r="D148" s="184">
        <v>1880</v>
      </c>
      <c r="E148" s="79" t="s">
        <v>238</v>
      </c>
      <c r="F148" s="100" t="s">
        <v>239</v>
      </c>
    </row>
    <row r="149" spans="1:6" s="101" customFormat="1" x14ac:dyDescent="0.2">
      <c r="A149" s="97"/>
      <c r="B149" s="98" t="s">
        <v>242</v>
      </c>
      <c r="C149" s="99" t="s">
        <v>243</v>
      </c>
      <c r="D149" s="184">
        <v>990</v>
      </c>
      <c r="E149" s="79" t="s">
        <v>238</v>
      </c>
      <c r="F149" s="100" t="s">
        <v>239</v>
      </c>
    </row>
    <row r="150" spans="1:6" s="101" customFormat="1" x14ac:dyDescent="0.2">
      <c r="A150" s="97"/>
      <c r="B150" s="98" t="s">
        <v>244</v>
      </c>
      <c r="C150" s="176" t="s">
        <v>247</v>
      </c>
      <c r="D150" s="187">
        <v>940</v>
      </c>
      <c r="E150" s="177" t="s">
        <v>238</v>
      </c>
      <c r="F150" s="177" t="s">
        <v>239</v>
      </c>
    </row>
    <row r="151" spans="1:6" s="101" customFormat="1" ht="24" x14ac:dyDescent="0.2">
      <c r="A151" s="97"/>
      <c r="B151" s="98" t="s">
        <v>245</v>
      </c>
      <c r="C151" s="99" t="s">
        <v>248</v>
      </c>
      <c r="D151" s="184">
        <v>1680</v>
      </c>
      <c r="E151" s="79" t="s">
        <v>238</v>
      </c>
      <c r="F151" s="100" t="s">
        <v>239</v>
      </c>
    </row>
    <row r="152" spans="1:6" s="101" customFormat="1" ht="12.75" thickBot="1" x14ac:dyDescent="0.25">
      <c r="A152" s="102"/>
      <c r="B152" s="103" t="s">
        <v>246</v>
      </c>
      <c r="C152" s="175" t="s">
        <v>151</v>
      </c>
      <c r="D152" s="188">
        <v>1830</v>
      </c>
      <c r="E152" s="83" t="s">
        <v>238</v>
      </c>
      <c r="F152" s="105" t="s">
        <v>239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ПЛ-2 СС</vt:lpstr>
      <vt:lpstr>ref_ceni</vt:lpstr>
      <vt:lpstr>'ПЛ-2 СС'!Print_Area</vt:lpstr>
      <vt:lpstr>'ПЛ-2 СС'!Print_Titles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Bedri Memeti</cp:lastModifiedBy>
  <cp:lastPrinted>2025-12-01T18:48:02Z</cp:lastPrinted>
  <dcterms:created xsi:type="dcterms:W3CDTF">2008-07-24T09:02:43Z</dcterms:created>
  <dcterms:modified xsi:type="dcterms:W3CDTF">2026-10-07T12:42:51Z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2025-12-02T18:21:36Z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84e6bda0-bca0-4e6b-9856-70c8c8b2a7ea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