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3215" documentId="8_{5B33A1A8-90D8-D346-8F11-ECFB55811A7D}" xr6:coauthVersionLast="47" xr6:coauthVersionMax="47" xr10:uidLastSave="{C33EE3E2-7CBE-4B53-A124-8F40C95E6C8B}"/>
  <bookViews>
    <workbookView xWindow="-120" yWindow="-120" windowWidth="29040" windowHeight="15720" tabRatio="841" firstSheet="14" activeTab="22" xr2:uid="{5D50D162-A097-404A-99B7-872A149C6CF2}"/>
  </bookViews>
  <sheets>
    <sheet name="Почетна страна" sheetId="31" r:id="rId1"/>
    <sheet name="План-ДСГ-MDC-A" sheetId="33" r:id="rId2"/>
    <sheet name="План-ДСГ-MDC-B" sheetId="9" r:id="rId3"/>
    <sheet name="План-ДСГ-MDC-C" sheetId="10" r:id="rId4"/>
    <sheet name="План-ДСГ-MDC-D" sheetId="11" r:id="rId5"/>
    <sheet name="План-ДСГ-MDC-E" sheetId="12" r:id="rId6"/>
    <sheet name="План-ДСГ-MDC-F" sheetId="13" r:id="rId7"/>
    <sheet name="План-ДСГ-MDC-G" sheetId="2" r:id="rId8"/>
    <sheet name="План-ДСГ-MDC-H" sheetId="14" r:id="rId9"/>
    <sheet name="План-ДСГ-MDC-I" sheetId="16" r:id="rId10"/>
    <sheet name="План-ДСГ-MDC-J" sheetId="15" r:id="rId11"/>
    <sheet name="План-ДСГ-MDC-K" sheetId="17" r:id="rId12"/>
    <sheet name="План-ДСГ-MDC-L" sheetId="30" r:id="rId13"/>
    <sheet name="План-ДСГ-MDC-M" sheetId="18" r:id="rId14"/>
    <sheet name="План-ДСГ-MDC-N" sheetId="19" r:id="rId15"/>
    <sheet name="План-ДСГ-MDC-O" sheetId="20" r:id="rId16"/>
    <sheet name="План-ДСГ-MDC-P" sheetId="21" r:id="rId17"/>
    <sheet name="План-ДСГ-MDC-Q" sheetId="22" r:id="rId18"/>
    <sheet name="План-ДСГ-MDC-R" sheetId="23" r:id="rId19"/>
    <sheet name="План-ДСГ-MDC-S,T" sheetId="24" r:id="rId20"/>
    <sheet name="План-ДСГ-MDC-U" sheetId="25" r:id="rId21"/>
    <sheet name="План-ДСГ-MDC-V" sheetId="26" r:id="rId22"/>
    <sheet name="План-ДСГ-MDC-W,X" sheetId="27" r:id="rId23"/>
    <sheet name="План-ДСГ-MDC-Y" sheetId="29" r:id="rId24"/>
    <sheet name="План-ДСГ-MDC-Z" sheetId="28" r:id="rId25"/>
    <sheet name="План-ДСГ-MDC-Збирен" sheetId="6" r:id="rId26"/>
    <sheet name="План_ДСГ-MDC-Вкупен" sheetId="34" r:id="rId27"/>
  </sheets>
  <definedNames>
    <definedName name="_xlnm._FilterDatabase" localSheetId="1" hidden="1">'План-ДСГ-MDC-A'!$A$11:$K$45</definedName>
    <definedName name="_xlnm._FilterDatabase" localSheetId="2" hidden="1">'План-ДСГ-MDC-B'!$A$11:$L$69</definedName>
    <definedName name="_xlnm._FilterDatabase" localSheetId="3" hidden="1">'План-ДСГ-MDC-C'!$A$11:$L$50</definedName>
    <definedName name="_xlnm._FilterDatabase" localSheetId="4" hidden="1">'План-ДСГ-MDC-D'!$A$11:$L$44</definedName>
    <definedName name="_xlnm._FilterDatabase" localSheetId="5" hidden="1">'План-ДСГ-MDC-E'!$A$11:$L$61</definedName>
    <definedName name="_xlnm._FilterDatabase" localSheetId="6" hidden="1">'План-ДСГ-MDC-F'!$A$11:$L$100</definedName>
    <definedName name="_xlnm._FilterDatabase" localSheetId="7" hidden="1">'План-ДСГ-MDC-G'!$A$11:$L$69</definedName>
    <definedName name="_xlnm._FilterDatabase" localSheetId="8" hidden="1">'План-ДСГ-MDC-H'!$A$11:$L$45</definedName>
    <definedName name="_xlnm._FilterDatabase" localSheetId="9" hidden="1">'План-ДСГ-MDC-I'!$A$11:$L$97</definedName>
    <definedName name="_xlnm._FilterDatabase" localSheetId="10" hidden="1">'План-ДСГ-MDC-J'!$A$11:$L$51</definedName>
    <definedName name="_xlnm._FilterDatabase" localSheetId="11" hidden="1">'План-ДСГ-MDC-K'!$A$11:$L$45</definedName>
    <definedName name="_xlnm._FilterDatabase" localSheetId="12" hidden="1">'План-ДСГ-MDC-L'!$A$11:$L$58</definedName>
    <definedName name="_xlnm._FilterDatabase" localSheetId="13" hidden="1">'План-ДСГ-MDC-M'!$A$11:$L$45</definedName>
    <definedName name="_xlnm._FilterDatabase" localSheetId="14" hidden="1">'План-ДСГ-MDC-N'!$A$11:$L$45</definedName>
    <definedName name="_xlnm._FilterDatabase" localSheetId="15" hidden="1">'План-ДСГ-MDC-O'!$A$11:$L$45</definedName>
    <definedName name="_xlnm._FilterDatabase" localSheetId="16" hidden="1">'План-ДСГ-MDC-P'!$A$11:$L$45</definedName>
    <definedName name="_xlnm._FilterDatabase" localSheetId="17" hidden="1">'План-ДСГ-MDC-Q'!$A$11:$L$45</definedName>
    <definedName name="_xlnm._FilterDatabase" localSheetId="18" hidden="1">'План-ДСГ-MDC-R'!$A$11:$L$45</definedName>
    <definedName name="_xlnm._FilterDatabase" localSheetId="19" hidden="1">'План-ДСГ-MDC-S,T'!$A$11:$L$45</definedName>
    <definedName name="_xlnm._FilterDatabase" localSheetId="20" hidden="1">'План-ДСГ-MDC-U'!$A$11:$L$45</definedName>
    <definedName name="_xlnm._FilterDatabase" localSheetId="21" hidden="1">'План-ДСГ-MDC-V'!$A$11:$L$45</definedName>
    <definedName name="_xlnm._FilterDatabase" localSheetId="22" hidden="1">'План-ДСГ-MDC-W,X'!$A$11:$L$45</definedName>
    <definedName name="_xlnm._FilterDatabase" localSheetId="23" hidden="1">'План-ДСГ-MDC-Y'!$A$11:$L$45</definedName>
    <definedName name="_xlnm._FilterDatabase" localSheetId="24" hidden="1">'План-ДСГ-MDC-Z'!$A$11:$L$45</definedName>
    <definedName name="_xlnm._FilterDatabase" localSheetId="25" hidden="1">'План-ДСГ-MDC-Збирен'!$A$11:$U$41</definedName>
    <definedName name="_xlnm.Print_Area" localSheetId="1">'План-ДСГ-MDC-A'!$A$1:$S$60</definedName>
    <definedName name="_xlnm.Print_Area" localSheetId="2">'План-ДСГ-MDC-B'!$A$1:$S$84</definedName>
    <definedName name="_xlnm.Print_Area" localSheetId="3">'План-ДСГ-MDC-C'!$A$1:$S$65</definedName>
    <definedName name="_xlnm.Print_Area" localSheetId="4">'План-ДСГ-MDC-D'!$A$1:$S$59</definedName>
    <definedName name="_xlnm.Print_Area" localSheetId="5">'План-ДСГ-MDC-E'!$A$1:$S$77</definedName>
    <definedName name="_xlnm.Print_Area" localSheetId="6">'План-ДСГ-MDC-F'!$A$1:$S$115</definedName>
    <definedName name="_xlnm.Print_Area" localSheetId="7">'План-ДСГ-MDC-G'!$A$1:$S$85</definedName>
    <definedName name="_xlnm.Print_Area" localSheetId="8">'План-ДСГ-MDC-H'!$A$1:$S$61</definedName>
    <definedName name="_xlnm.Print_Area" localSheetId="9">'План-ДСГ-MDC-I'!$A$1:$S$114</definedName>
    <definedName name="_xlnm.Print_Area" localSheetId="10">'План-ДСГ-MDC-J'!$A$1:$S$68</definedName>
    <definedName name="_xlnm.Print_Area" localSheetId="11">'План-ДСГ-MDC-K'!$A$1:$S$63</definedName>
    <definedName name="_xlnm.Print_Area" localSheetId="12">'План-ДСГ-MDC-L'!$A$1:$S$75</definedName>
    <definedName name="_xlnm.Print_Area" localSheetId="13">'План-ДСГ-MDC-M'!$A$1:$S$64</definedName>
    <definedName name="_xlnm.Print_Area" localSheetId="14">'План-ДСГ-MDC-N'!$A$1:$S$62</definedName>
    <definedName name="_xlnm.Print_Area" localSheetId="15">'План-ДСГ-MDC-O'!$A$1:$S$61</definedName>
    <definedName name="_xlnm.Print_Area" localSheetId="16">'План-ДСГ-MDC-P'!$A$1:$S$62</definedName>
    <definedName name="_xlnm.Print_Area" localSheetId="17">'План-ДСГ-MDC-Q'!$A$1:$S$62</definedName>
    <definedName name="_xlnm.Print_Area" localSheetId="18">'План-ДСГ-MDC-R'!$A$1:$S$61</definedName>
    <definedName name="_xlnm.Print_Area" localSheetId="19">'План-ДСГ-MDC-S,T'!$A$1:$S$62</definedName>
    <definedName name="_xlnm.Print_Area" localSheetId="20">'План-ДСГ-MDC-U'!$A$1:$S$62</definedName>
    <definedName name="_xlnm.Print_Area" localSheetId="21">'План-ДСГ-MDC-V'!$A$1:$S$62</definedName>
    <definedName name="_xlnm.Print_Area" localSheetId="22">'План-ДСГ-MDC-W,X'!$A$1:$S$62</definedName>
    <definedName name="_xlnm.Print_Area" localSheetId="23">'План-ДСГ-MDC-Y'!$A$1:$S$62</definedName>
    <definedName name="_xlnm.Print_Area" localSheetId="24">'План-ДСГ-MDC-Z'!$A$1:$S$62</definedName>
    <definedName name="_xlnm.Print_Titles" localSheetId="1">'План-ДСГ-MDC-A'!$11:$14</definedName>
    <definedName name="_xlnm.Print_Titles" localSheetId="2">'План-ДСГ-MDC-B'!$11:$14</definedName>
    <definedName name="_xlnm.Print_Titles" localSheetId="3">'План-ДСГ-MDC-C'!$11:$14</definedName>
    <definedName name="_xlnm.Print_Titles" localSheetId="4">'План-ДСГ-MDC-D'!$11:$14</definedName>
    <definedName name="_xlnm.Print_Titles" localSheetId="5">'План-ДСГ-MDC-E'!$11:$14</definedName>
    <definedName name="_xlnm.Print_Titles" localSheetId="6">'План-ДСГ-MDC-F'!$11:$14</definedName>
    <definedName name="_xlnm.Print_Titles" localSheetId="7">'План-ДСГ-MDC-G'!$11:$14</definedName>
    <definedName name="_xlnm.Print_Titles" localSheetId="8">'План-ДСГ-MDC-H'!$11:$14</definedName>
    <definedName name="_xlnm.Print_Titles" localSheetId="9">'План-ДСГ-MDC-I'!$11:$14</definedName>
    <definedName name="_xlnm.Print_Titles" localSheetId="10">'План-ДСГ-MDC-J'!$11:$14</definedName>
    <definedName name="_xlnm.Print_Titles" localSheetId="11">'План-ДСГ-MDC-K'!$11:$14</definedName>
    <definedName name="_xlnm.Print_Titles" localSheetId="12">'План-ДСГ-MDC-L'!$11:$14</definedName>
    <definedName name="_xlnm.Print_Titles" localSheetId="13">'План-ДСГ-MDC-M'!$11:$14</definedName>
    <definedName name="_xlnm.Print_Titles" localSheetId="14">'План-ДСГ-MDC-N'!$11:$14</definedName>
    <definedName name="_xlnm.Print_Titles" localSheetId="15">'План-ДСГ-MDC-O'!$11:$14</definedName>
    <definedName name="_xlnm.Print_Titles" localSheetId="16">'План-ДСГ-MDC-P'!$11:$14</definedName>
    <definedName name="_xlnm.Print_Titles" localSheetId="17">'План-ДСГ-MDC-Q'!$11:$14</definedName>
    <definedName name="_xlnm.Print_Titles" localSheetId="18">'План-ДСГ-MDC-R'!$11:$14</definedName>
    <definedName name="_xlnm.Print_Titles" localSheetId="19">'План-ДСГ-MDC-S,T'!$11:$14</definedName>
    <definedName name="_xlnm.Print_Titles" localSheetId="20">'План-ДСГ-MDC-U'!$11:$14</definedName>
    <definedName name="_xlnm.Print_Titles" localSheetId="21">'План-ДСГ-MDC-V'!$11:$14</definedName>
    <definedName name="_xlnm.Print_Titles" localSheetId="22">'План-ДСГ-MDC-W,X'!$11:$14</definedName>
    <definedName name="_xlnm.Print_Titles" localSheetId="23">'План-ДСГ-MDC-Y'!$11:$14</definedName>
    <definedName name="_xlnm.Print_Titles" localSheetId="24">'План-ДСГ-MDC-Z'!$11:$14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9" l="1"/>
  <c r="J35" i="19"/>
  <c r="F35" i="19"/>
  <c r="F52" i="19" s="1"/>
  <c r="G29" i="6" s="1"/>
  <c r="I35" i="19"/>
  <c r="O35" i="19"/>
  <c r="R35" i="19"/>
  <c r="X41" i="6"/>
  <c r="AM40" i="6"/>
  <c r="AL40" i="6"/>
  <c r="AM38" i="6"/>
  <c r="AL38" i="6"/>
  <c r="AL36" i="6"/>
  <c r="AM35" i="6"/>
  <c r="AL35" i="6"/>
  <c r="AM34" i="6"/>
  <c r="AL34" i="6"/>
  <c r="AM33" i="6"/>
  <c r="AL33" i="6"/>
  <c r="AM32" i="6"/>
  <c r="AL32" i="6"/>
  <c r="AL31" i="6"/>
  <c r="AL29" i="6"/>
  <c r="AM28" i="6"/>
  <c r="AL28" i="6"/>
  <c r="AM27" i="6"/>
  <c r="AL27" i="6"/>
  <c r="AM26" i="6"/>
  <c r="AL26" i="6"/>
  <c r="AM25" i="6"/>
  <c r="AL25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E40" i="6"/>
  <c r="AD40" i="6"/>
  <c r="AE38" i="6"/>
  <c r="AD38" i="6"/>
  <c r="AD36" i="6"/>
  <c r="AE35" i="6"/>
  <c r="AD35" i="6"/>
  <c r="AE34" i="6"/>
  <c r="AD34" i="6"/>
  <c r="AE33" i="6"/>
  <c r="AD33" i="6"/>
  <c r="AE32" i="6"/>
  <c r="AD32" i="6"/>
  <c r="AD31" i="6"/>
  <c r="AD29" i="6"/>
  <c r="AE28" i="6"/>
  <c r="AD28" i="6"/>
  <c r="AE27" i="6"/>
  <c r="AD27" i="6"/>
  <c r="AE26" i="6"/>
  <c r="AD26" i="6"/>
  <c r="AE25" i="6"/>
  <c r="AD25" i="6"/>
  <c r="AD24" i="6"/>
  <c r="AE23" i="6"/>
  <c r="AD23" i="6"/>
  <c r="AE22" i="6"/>
  <c r="AD22" i="6"/>
  <c r="AE21" i="6"/>
  <c r="AD21" i="6"/>
  <c r="AE20" i="6"/>
  <c r="AD20" i="6"/>
  <c r="AE19" i="6"/>
  <c r="AD19" i="6"/>
  <c r="AE18" i="6"/>
  <c r="AD18" i="6"/>
  <c r="AE17" i="6"/>
  <c r="AD17" i="6"/>
  <c r="V40" i="6"/>
  <c r="W40" i="6"/>
  <c r="R15" i="33"/>
  <c r="O16" i="33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I29" i="33"/>
  <c r="E50" i="10"/>
  <c r="E56" i="10"/>
  <c r="G56" i="10"/>
  <c r="J15" i="33"/>
  <c r="L15" i="33" s="1"/>
  <c r="R97" i="13"/>
  <c r="R94" i="13"/>
  <c r="R95" i="13"/>
  <c r="O97" i="13"/>
  <c r="O94" i="13"/>
  <c r="O95" i="13"/>
  <c r="J97" i="13"/>
  <c r="L97" i="13"/>
  <c r="I97" i="13"/>
  <c r="F97" i="13"/>
  <c r="J94" i="13"/>
  <c r="L94" i="13"/>
  <c r="J95" i="13"/>
  <c r="L95" i="13"/>
  <c r="I94" i="13"/>
  <c r="I95" i="13"/>
  <c r="F94" i="13"/>
  <c r="F95" i="13"/>
  <c r="J25" i="28"/>
  <c r="L25" i="28" s="1"/>
  <c r="J26" i="28"/>
  <c r="L26" i="28" s="1"/>
  <c r="J27" i="28"/>
  <c r="L27" i="28" s="1"/>
  <c r="J38" i="27"/>
  <c r="L38" i="27" s="1"/>
  <c r="J37" i="27"/>
  <c r="L37" i="27" s="1"/>
  <c r="J36" i="27"/>
  <c r="J35" i="27"/>
  <c r="L35" i="27" s="1"/>
  <c r="J34" i="27"/>
  <c r="L34" i="27" s="1"/>
  <c r="J33" i="27"/>
  <c r="L33" i="27" s="1"/>
  <c r="J32" i="27"/>
  <c r="L32" i="27" s="1"/>
  <c r="J31" i="27"/>
  <c r="L31" i="27" s="1"/>
  <c r="J30" i="27"/>
  <c r="L30" i="27" s="1"/>
  <c r="J29" i="27"/>
  <c r="L29" i="27" s="1"/>
  <c r="J28" i="27"/>
  <c r="L28" i="27" s="1"/>
  <c r="J27" i="27"/>
  <c r="L27" i="27" s="1"/>
  <c r="J26" i="27"/>
  <c r="L26" i="27" s="1"/>
  <c r="J25" i="27"/>
  <c r="L25" i="27" s="1"/>
  <c r="J25" i="25"/>
  <c r="L25" i="25" s="1"/>
  <c r="J26" i="25"/>
  <c r="L26" i="25" s="1"/>
  <c r="J27" i="25"/>
  <c r="L27" i="25" s="1"/>
  <c r="J25" i="24"/>
  <c r="L25" i="24" s="1"/>
  <c r="J26" i="24"/>
  <c r="L26" i="24" s="1"/>
  <c r="J27" i="24"/>
  <c r="J28" i="24"/>
  <c r="L28" i="24" s="1"/>
  <c r="J29" i="24"/>
  <c r="L29" i="24" s="1"/>
  <c r="J30" i="24"/>
  <c r="L30" i="24" s="1"/>
  <c r="J31" i="24"/>
  <c r="L31" i="24" s="1"/>
  <c r="J25" i="23"/>
  <c r="L25" i="23" s="1"/>
  <c r="J26" i="23"/>
  <c r="L26" i="23" s="1"/>
  <c r="J27" i="23"/>
  <c r="L27" i="23" s="1"/>
  <c r="J28" i="23"/>
  <c r="L28" i="23" s="1"/>
  <c r="J29" i="23"/>
  <c r="L29" i="23" s="1"/>
  <c r="J30" i="23"/>
  <c r="L30" i="23" s="1"/>
  <c r="J31" i="23"/>
  <c r="L31" i="23" s="1"/>
  <c r="J32" i="23"/>
  <c r="L32" i="23" s="1"/>
  <c r="J32" i="21"/>
  <c r="J33" i="21"/>
  <c r="L33" i="21" s="1"/>
  <c r="J34" i="21"/>
  <c r="L34" i="21" s="1"/>
  <c r="J35" i="21"/>
  <c r="J36" i="21"/>
  <c r="L36" i="21" s="1"/>
  <c r="J37" i="21"/>
  <c r="L37" i="21"/>
  <c r="J38" i="21"/>
  <c r="L38" i="21" s="1"/>
  <c r="J39" i="21"/>
  <c r="L39" i="21" s="1"/>
  <c r="Q52" i="22"/>
  <c r="AH32" i="6" s="1"/>
  <c r="N52" i="22"/>
  <c r="Z32" i="6" s="1"/>
  <c r="H52" i="22"/>
  <c r="L32" i="6" s="1"/>
  <c r="E52" i="22"/>
  <c r="F32" i="6" s="1"/>
  <c r="Q52" i="14"/>
  <c r="N52" i="14"/>
  <c r="Z23" i="6"/>
  <c r="H52" i="14"/>
  <c r="L23" i="6"/>
  <c r="E77" i="2"/>
  <c r="H67" i="12"/>
  <c r="E69" i="12"/>
  <c r="H20" i="6"/>
  <c r="AK38" i="6"/>
  <c r="AJ38" i="6"/>
  <c r="AC38" i="6"/>
  <c r="AB38" i="6"/>
  <c r="T38" i="6"/>
  <c r="U38" i="6"/>
  <c r="T37" i="6"/>
  <c r="O38" i="6"/>
  <c r="N38" i="6"/>
  <c r="I38" i="6"/>
  <c r="H38" i="6"/>
  <c r="AK37" i="6"/>
  <c r="AJ37" i="6"/>
  <c r="AC37" i="6"/>
  <c r="AB37" i="6"/>
  <c r="U37" i="6"/>
  <c r="O37" i="6"/>
  <c r="N37" i="6"/>
  <c r="I37" i="6"/>
  <c r="H37" i="6"/>
  <c r="AK36" i="6"/>
  <c r="AJ36" i="6"/>
  <c r="AG36" i="6"/>
  <c r="AF36" i="6"/>
  <c r="AC36" i="6"/>
  <c r="AB36" i="6"/>
  <c r="Y36" i="6"/>
  <c r="X36" i="6"/>
  <c r="U36" i="6"/>
  <c r="T36" i="6"/>
  <c r="Q36" i="6"/>
  <c r="P36" i="6"/>
  <c r="O36" i="6"/>
  <c r="N36" i="6"/>
  <c r="K36" i="6"/>
  <c r="J36" i="6"/>
  <c r="I36" i="6"/>
  <c r="H36" i="6"/>
  <c r="E36" i="6"/>
  <c r="D36" i="6"/>
  <c r="AG35" i="6"/>
  <c r="AF35" i="6"/>
  <c r="Y35" i="6"/>
  <c r="X35" i="6"/>
  <c r="Q35" i="6"/>
  <c r="P35" i="6"/>
  <c r="K35" i="6"/>
  <c r="J35" i="6"/>
  <c r="E35" i="6"/>
  <c r="D35" i="6"/>
  <c r="AK34" i="6"/>
  <c r="AJ34" i="6"/>
  <c r="AC34" i="6"/>
  <c r="AB34" i="6"/>
  <c r="U34" i="6"/>
  <c r="T34" i="6"/>
  <c r="O34" i="6"/>
  <c r="N34" i="6"/>
  <c r="I34" i="6"/>
  <c r="H34" i="6"/>
  <c r="AK33" i="6"/>
  <c r="AJ33" i="6"/>
  <c r="AC33" i="6"/>
  <c r="AB33" i="6"/>
  <c r="U33" i="6"/>
  <c r="T33" i="6"/>
  <c r="O33" i="6"/>
  <c r="N33" i="6"/>
  <c r="I33" i="6"/>
  <c r="H33" i="6"/>
  <c r="AK32" i="6"/>
  <c r="AJ32" i="6"/>
  <c r="AC32" i="6"/>
  <c r="AB32" i="6"/>
  <c r="U32" i="6"/>
  <c r="T32" i="6"/>
  <c r="O32" i="6"/>
  <c r="N32" i="6"/>
  <c r="I32" i="6"/>
  <c r="H32" i="6"/>
  <c r="AK31" i="6"/>
  <c r="AJ31" i="6"/>
  <c r="AC31" i="6"/>
  <c r="AB31" i="6"/>
  <c r="U31" i="6"/>
  <c r="T31" i="6"/>
  <c r="O31" i="6"/>
  <c r="N31" i="6"/>
  <c r="I31" i="6"/>
  <c r="H31" i="6"/>
  <c r="AK30" i="6"/>
  <c r="AJ30" i="6"/>
  <c r="AB30" i="6"/>
  <c r="AC30" i="6"/>
  <c r="T30" i="6"/>
  <c r="U30" i="6"/>
  <c r="O30" i="6"/>
  <c r="N30" i="6"/>
  <c r="I30" i="6"/>
  <c r="H30" i="6"/>
  <c r="AK29" i="6"/>
  <c r="AJ29" i="6"/>
  <c r="AC29" i="6"/>
  <c r="AB29" i="6"/>
  <c r="U29" i="6"/>
  <c r="T29" i="6"/>
  <c r="O29" i="6"/>
  <c r="N29" i="6"/>
  <c r="I29" i="6"/>
  <c r="H29" i="6"/>
  <c r="AK25" i="6"/>
  <c r="AJ25" i="6"/>
  <c r="AC25" i="6"/>
  <c r="AB25" i="6"/>
  <c r="U25" i="6"/>
  <c r="T25" i="6"/>
  <c r="O25" i="6"/>
  <c r="N25" i="6"/>
  <c r="H25" i="6"/>
  <c r="I25" i="6"/>
  <c r="AK24" i="6"/>
  <c r="AJ24" i="6"/>
  <c r="AC24" i="6"/>
  <c r="AB24" i="6"/>
  <c r="U24" i="6"/>
  <c r="T24" i="6"/>
  <c r="O24" i="6"/>
  <c r="N24" i="6"/>
  <c r="I24" i="6"/>
  <c r="H24" i="6"/>
  <c r="N68" i="12"/>
  <c r="Z20" i="6"/>
  <c r="N69" i="12"/>
  <c r="AB20" i="6"/>
  <c r="H68" i="12"/>
  <c r="L20" i="6"/>
  <c r="J20" i="6"/>
  <c r="AK18" i="6"/>
  <c r="AJ18" i="6"/>
  <c r="AC18" i="6"/>
  <c r="AB18" i="6"/>
  <c r="U18" i="6"/>
  <c r="T18" i="6"/>
  <c r="O18" i="6"/>
  <c r="N18" i="6"/>
  <c r="I18" i="6"/>
  <c r="H18" i="6"/>
  <c r="AI16" i="6"/>
  <c r="AH16" i="6"/>
  <c r="AA16" i="6"/>
  <c r="Z16" i="6"/>
  <c r="M16" i="6"/>
  <c r="L16" i="6"/>
  <c r="G16" i="6"/>
  <c r="F16" i="6"/>
  <c r="R16" i="6" s="1"/>
  <c r="Q53" i="33"/>
  <c r="AJ16" i="6" s="1"/>
  <c r="AJ41" i="6" s="1"/>
  <c r="Q51" i="33"/>
  <c r="AF16" i="6" s="1"/>
  <c r="AL16" i="6" s="1"/>
  <c r="N53" i="33"/>
  <c r="AB16" i="6" s="1"/>
  <c r="AB41" i="6" s="1"/>
  <c r="N51" i="33"/>
  <c r="X16" i="6" s="1"/>
  <c r="H53" i="33"/>
  <c r="N16" i="6" s="1"/>
  <c r="H51" i="33"/>
  <c r="J16" i="6" s="1"/>
  <c r="E53" i="33"/>
  <c r="H16" i="6" s="1"/>
  <c r="E51" i="33"/>
  <c r="D16" i="6" s="1"/>
  <c r="P45" i="33"/>
  <c r="S52" i="33" s="1"/>
  <c r="M45" i="33"/>
  <c r="G45" i="33"/>
  <c r="J52" i="33" s="1"/>
  <c r="E45" i="33"/>
  <c r="G52" i="33" s="1"/>
  <c r="R34" i="33"/>
  <c r="O34" i="33"/>
  <c r="J34" i="33"/>
  <c r="L34" i="33" s="1"/>
  <c r="I34" i="33"/>
  <c r="F34" i="33"/>
  <c r="R33" i="33"/>
  <c r="O33" i="33"/>
  <c r="J33" i="33"/>
  <c r="L33" i="33" s="1"/>
  <c r="I33" i="33"/>
  <c r="F33" i="33"/>
  <c r="R32" i="33"/>
  <c r="O32" i="33"/>
  <c r="J32" i="33"/>
  <c r="L32" i="33" s="1"/>
  <c r="I32" i="33"/>
  <c r="F32" i="33"/>
  <c r="R31" i="33"/>
  <c r="O31" i="33"/>
  <c r="J31" i="33"/>
  <c r="L31" i="33" s="1"/>
  <c r="I31" i="33"/>
  <c r="F31" i="33"/>
  <c r="R30" i="33"/>
  <c r="O30" i="33"/>
  <c r="J30" i="33"/>
  <c r="L30" i="33" s="1"/>
  <c r="I30" i="33"/>
  <c r="F30" i="33"/>
  <c r="R29" i="33"/>
  <c r="O29" i="33"/>
  <c r="J29" i="33"/>
  <c r="L29" i="33" s="1"/>
  <c r="F29" i="33"/>
  <c r="R28" i="33"/>
  <c r="O28" i="33"/>
  <c r="J28" i="33"/>
  <c r="L28" i="33" s="1"/>
  <c r="F28" i="33"/>
  <c r="R27" i="33"/>
  <c r="O27" i="33"/>
  <c r="J27" i="33"/>
  <c r="L27" i="33" s="1"/>
  <c r="F27" i="33"/>
  <c r="R26" i="33"/>
  <c r="O26" i="33"/>
  <c r="J26" i="33"/>
  <c r="L26" i="33" s="1"/>
  <c r="F26" i="33"/>
  <c r="R25" i="33"/>
  <c r="O25" i="33"/>
  <c r="J25" i="33"/>
  <c r="L25" i="33" s="1"/>
  <c r="F25" i="33"/>
  <c r="R24" i="33"/>
  <c r="O24" i="33"/>
  <c r="J24" i="33"/>
  <c r="L24" i="33" s="1"/>
  <c r="F24" i="33"/>
  <c r="R23" i="33"/>
  <c r="O23" i="33"/>
  <c r="J23" i="33"/>
  <c r="L23" i="33" s="1"/>
  <c r="F23" i="33"/>
  <c r="R22" i="33"/>
  <c r="O22" i="33"/>
  <c r="J22" i="33"/>
  <c r="L22" i="33" s="1"/>
  <c r="F22" i="33"/>
  <c r="R21" i="33"/>
  <c r="O21" i="33"/>
  <c r="J21" i="33"/>
  <c r="L21" i="33" s="1"/>
  <c r="F21" i="33"/>
  <c r="R20" i="33"/>
  <c r="O20" i="33"/>
  <c r="J20" i="33"/>
  <c r="L20" i="33" s="1"/>
  <c r="F20" i="33"/>
  <c r="R19" i="33"/>
  <c r="O19" i="33"/>
  <c r="J19" i="33"/>
  <c r="L19" i="33" s="1"/>
  <c r="F19" i="33"/>
  <c r="R18" i="33"/>
  <c r="O18" i="33"/>
  <c r="J18" i="33"/>
  <c r="L18" i="33" s="1"/>
  <c r="F18" i="33"/>
  <c r="R17" i="33"/>
  <c r="O17" i="33"/>
  <c r="J17" i="33"/>
  <c r="L17" i="33" s="1"/>
  <c r="F17" i="33"/>
  <c r="R16" i="33"/>
  <c r="J16" i="33"/>
  <c r="L16" i="33" s="1"/>
  <c r="F16" i="33"/>
  <c r="O15" i="33"/>
  <c r="F15" i="33"/>
  <c r="E77" i="9"/>
  <c r="H17" i="6"/>
  <c r="R28" i="17"/>
  <c r="R15" i="30"/>
  <c r="Q66" i="30"/>
  <c r="AJ27" i="6"/>
  <c r="Q65" i="30"/>
  <c r="AH27" i="6"/>
  <c r="Q64" i="30"/>
  <c r="AF27" i="6" s="1"/>
  <c r="N66" i="30"/>
  <c r="AB27" i="6"/>
  <c r="N65" i="30"/>
  <c r="Z27" i="6" s="1"/>
  <c r="N64" i="30"/>
  <c r="X27" i="6" s="1"/>
  <c r="H66" i="30"/>
  <c r="N27" i="6" s="1"/>
  <c r="H65" i="30"/>
  <c r="L27" i="6" s="1"/>
  <c r="H64" i="30"/>
  <c r="J27" i="6" s="1"/>
  <c r="E66" i="30"/>
  <c r="H27" i="6"/>
  <c r="E65" i="30"/>
  <c r="F27" i="6" s="1"/>
  <c r="E64" i="30"/>
  <c r="D27" i="6" s="1"/>
  <c r="P58" i="30"/>
  <c r="S66" i="30" s="1"/>
  <c r="M58" i="30"/>
  <c r="P66" i="30" s="1"/>
  <c r="G58" i="30"/>
  <c r="E58" i="30"/>
  <c r="G65" i="30" s="1"/>
  <c r="R54" i="30"/>
  <c r="O54" i="30"/>
  <c r="J54" i="30"/>
  <c r="L54" i="30" s="1"/>
  <c r="I54" i="30"/>
  <c r="F54" i="30"/>
  <c r="R53" i="30"/>
  <c r="O53" i="30"/>
  <c r="J53" i="30"/>
  <c r="L53" i="30" s="1"/>
  <c r="I53" i="30"/>
  <c r="F53" i="30"/>
  <c r="R52" i="30"/>
  <c r="O52" i="30"/>
  <c r="J52" i="30"/>
  <c r="L52" i="30" s="1"/>
  <c r="I52" i="30"/>
  <c r="H58" i="30" s="1"/>
  <c r="F52" i="30"/>
  <c r="R51" i="30"/>
  <c r="O51" i="30"/>
  <c r="J51" i="30"/>
  <c r="L51" i="30" s="1"/>
  <c r="I51" i="30"/>
  <c r="F51" i="30"/>
  <c r="R50" i="30"/>
  <c r="O50" i="30"/>
  <c r="J50" i="30"/>
  <c r="L50" i="30" s="1"/>
  <c r="I50" i="30"/>
  <c r="F50" i="30"/>
  <c r="R49" i="30"/>
  <c r="O49" i="30"/>
  <c r="J49" i="30"/>
  <c r="L49" i="30" s="1"/>
  <c r="I49" i="30"/>
  <c r="F49" i="30"/>
  <c r="R48" i="30"/>
  <c r="O48" i="30"/>
  <c r="O65" i="30" s="1"/>
  <c r="AA27" i="6" s="1"/>
  <c r="J48" i="30"/>
  <c r="L48" i="30" s="1"/>
  <c r="I48" i="30"/>
  <c r="F48" i="30"/>
  <c r="R47" i="30"/>
  <c r="O47" i="30"/>
  <c r="J47" i="30"/>
  <c r="L47" i="30"/>
  <c r="I47" i="30"/>
  <c r="F47" i="30"/>
  <c r="R46" i="30"/>
  <c r="O46" i="30"/>
  <c r="J46" i="30"/>
  <c r="L46" i="30"/>
  <c r="I46" i="30"/>
  <c r="F46" i="30"/>
  <c r="R45" i="30"/>
  <c r="O45" i="30"/>
  <c r="J45" i="30"/>
  <c r="L45" i="30"/>
  <c r="I45" i="30"/>
  <c r="F45" i="30"/>
  <c r="R44" i="30"/>
  <c r="O44" i="30"/>
  <c r="J44" i="30"/>
  <c r="L44" i="30"/>
  <c r="I44" i="30"/>
  <c r="F44" i="30"/>
  <c r="R43" i="30"/>
  <c r="O43" i="30"/>
  <c r="J43" i="30"/>
  <c r="L43" i="30"/>
  <c r="I43" i="30"/>
  <c r="F43" i="30"/>
  <c r="R42" i="30"/>
  <c r="O42" i="30"/>
  <c r="J42" i="30"/>
  <c r="L42" i="30"/>
  <c r="I42" i="30"/>
  <c r="F42" i="30"/>
  <c r="R41" i="30"/>
  <c r="O41" i="30"/>
  <c r="J41" i="30"/>
  <c r="L41" i="30"/>
  <c r="I41" i="30"/>
  <c r="F41" i="30"/>
  <c r="R40" i="30"/>
  <c r="O40" i="30"/>
  <c r="J40" i="30"/>
  <c r="L40" i="30"/>
  <c r="I40" i="30"/>
  <c r="F40" i="30"/>
  <c r="R39" i="30"/>
  <c r="O39" i="30"/>
  <c r="J39" i="30"/>
  <c r="L39" i="30"/>
  <c r="I39" i="30"/>
  <c r="F39" i="30"/>
  <c r="R38" i="30"/>
  <c r="O38" i="30"/>
  <c r="J38" i="30"/>
  <c r="L38" i="30"/>
  <c r="I38" i="30"/>
  <c r="F38" i="30"/>
  <c r="R37" i="30"/>
  <c r="O37" i="30"/>
  <c r="J37" i="30"/>
  <c r="L37" i="30"/>
  <c r="I37" i="30"/>
  <c r="F37" i="30"/>
  <c r="R36" i="30"/>
  <c r="O36" i="30"/>
  <c r="J36" i="30"/>
  <c r="L36" i="30"/>
  <c r="I36" i="30"/>
  <c r="F36" i="30"/>
  <c r="R35" i="30"/>
  <c r="O35" i="30"/>
  <c r="J35" i="30"/>
  <c r="L35" i="30"/>
  <c r="I35" i="30"/>
  <c r="F35" i="30"/>
  <c r="R34" i="30"/>
  <c r="O34" i="30"/>
  <c r="J34" i="30"/>
  <c r="L34" i="30"/>
  <c r="I34" i="30"/>
  <c r="F34" i="30"/>
  <c r="R33" i="30"/>
  <c r="O33" i="30"/>
  <c r="J33" i="30"/>
  <c r="K66" i="30" s="1"/>
  <c r="L33" i="30"/>
  <c r="L66" i="30" s="1"/>
  <c r="U27" i="6" s="1"/>
  <c r="I33" i="30"/>
  <c r="F33" i="30"/>
  <c r="R32" i="30"/>
  <c r="O32" i="30"/>
  <c r="J32" i="30"/>
  <c r="L32" i="30"/>
  <c r="I32" i="30"/>
  <c r="F32" i="30"/>
  <c r="R31" i="30"/>
  <c r="O31" i="30"/>
  <c r="J31" i="30"/>
  <c r="L31" i="30"/>
  <c r="I31" i="30"/>
  <c r="F31" i="30"/>
  <c r="R30" i="30"/>
  <c r="O30" i="30"/>
  <c r="J30" i="30"/>
  <c r="L30" i="30"/>
  <c r="I30" i="30"/>
  <c r="F30" i="30"/>
  <c r="R29" i="30"/>
  <c r="O29" i="30"/>
  <c r="J29" i="30"/>
  <c r="L29" i="30"/>
  <c r="I29" i="30"/>
  <c r="F29" i="30"/>
  <c r="R28" i="30"/>
  <c r="O28" i="30"/>
  <c r="J28" i="30"/>
  <c r="L28" i="30"/>
  <c r="I28" i="30"/>
  <c r="F28" i="30"/>
  <c r="R27" i="30"/>
  <c r="O27" i="30"/>
  <c r="J27" i="30"/>
  <c r="L27" i="30"/>
  <c r="I27" i="30"/>
  <c r="F27" i="30"/>
  <c r="R26" i="30"/>
  <c r="O26" i="30"/>
  <c r="J26" i="30"/>
  <c r="L26" i="30"/>
  <c r="I26" i="30"/>
  <c r="F26" i="30"/>
  <c r="R25" i="30"/>
  <c r="O25" i="30"/>
  <c r="J25" i="30"/>
  <c r="L25" i="30"/>
  <c r="I25" i="30"/>
  <c r="F25" i="30"/>
  <c r="R24" i="30"/>
  <c r="O24" i="30"/>
  <c r="J24" i="30"/>
  <c r="L24" i="30"/>
  <c r="I24" i="30"/>
  <c r="F24" i="30"/>
  <c r="R23" i="30"/>
  <c r="O23" i="30"/>
  <c r="J23" i="30"/>
  <c r="L23" i="30"/>
  <c r="I23" i="30"/>
  <c r="F23" i="30"/>
  <c r="R22" i="30"/>
  <c r="O22" i="30"/>
  <c r="J22" i="30"/>
  <c r="L22" i="30"/>
  <c r="I22" i="30"/>
  <c r="F22" i="30"/>
  <c r="R21" i="30"/>
  <c r="O21" i="30"/>
  <c r="J21" i="30"/>
  <c r="L21" i="30"/>
  <c r="I21" i="30"/>
  <c r="F21" i="30"/>
  <c r="R20" i="30"/>
  <c r="O20" i="30"/>
  <c r="J20" i="30"/>
  <c r="L20" i="30"/>
  <c r="I20" i="30"/>
  <c r="F20" i="30"/>
  <c r="R19" i="30"/>
  <c r="O19" i="30"/>
  <c r="J19" i="30"/>
  <c r="L19" i="30"/>
  <c r="I19" i="30"/>
  <c r="F19" i="30"/>
  <c r="R18" i="30"/>
  <c r="O18" i="30"/>
  <c r="J18" i="30"/>
  <c r="L18" i="30"/>
  <c r="I18" i="30"/>
  <c r="F18" i="30"/>
  <c r="R17" i="30"/>
  <c r="O17" i="30"/>
  <c r="J17" i="30"/>
  <c r="L17" i="30"/>
  <c r="I17" i="30"/>
  <c r="F17" i="30"/>
  <c r="R16" i="30"/>
  <c r="O16" i="30"/>
  <c r="J16" i="30"/>
  <c r="L16" i="30"/>
  <c r="I16" i="30"/>
  <c r="F16" i="30"/>
  <c r="O15" i="30"/>
  <c r="J15" i="30"/>
  <c r="L15" i="30" s="1"/>
  <c r="I15" i="30"/>
  <c r="F15" i="30"/>
  <c r="F58" i="30" s="1"/>
  <c r="Q53" i="28"/>
  <c r="AJ39" i="6" s="1"/>
  <c r="Q52" i="28"/>
  <c r="AH39" i="6" s="1"/>
  <c r="Q51" i="28"/>
  <c r="AF39" i="6" s="1"/>
  <c r="N53" i="28"/>
  <c r="AB39" i="6" s="1"/>
  <c r="N52" i="28"/>
  <c r="Z39" i="6" s="1"/>
  <c r="N51" i="28"/>
  <c r="X39" i="6" s="1"/>
  <c r="H53" i="28"/>
  <c r="N39" i="6" s="1"/>
  <c r="H52" i="28"/>
  <c r="L39" i="6" s="1"/>
  <c r="H51" i="28"/>
  <c r="J39" i="6" s="1"/>
  <c r="E52" i="28"/>
  <c r="F39" i="6" s="1"/>
  <c r="E53" i="28"/>
  <c r="H39" i="6" s="1"/>
  <c r="E51" i="28"/>
  <c r="D39" i="6" s="1"/>
  <c r="Q52" i="29"/>
  <c r="AH38" i="6" s="1"/>
  <c r="Q51" i="29"/>
  <c r="AF38" i="6" s="1"/>
  <c r="N52" i="29"/>
  <c r="Z38" i="6" s="1"/>
  <c r="N51" i="29"/>
  <c r="X38" i="6" s="1"/>
  <c r="H52" i="29"/>
  <c r="L38" i="6" s="1"/>
  <c r="H51" i="29"/>
  <c r="J38" i="6" s="1"/>
  <c r="E52" i="29"/>
  <c r="F38" i="6" s="1"/>
  <c r="E51" i="29"/>
  <c r="D38" i="6" s="1"/>
  <c r="P45" i="29"/>
  <c r="S53" i="29" s="1"/>
  <c r="M45" i="29"/>
  <c r="P53" i="29" s="1"/>
  <c r="G45" i="29"/>
  <c r="J53" i="29" s="1"/>
  <c r="E45" i="29"/>
  <c r="G53" i="29" s="1"/>
  <c r="R22" i="29"/>
  <c r="O22" i="29"/>
  <c r="J22" i="29"/>
  <c r="L22" i="29" s="1"/>
  <c r="I22" i="29"/>
  <c r="F22" i="29"/>
  <c r="R21" i="29"/>
  <c r="O21" i="29"/>
  <c r="J21" i="29"/>
  <c r="L21" i="29" s="1"/>
  <c r="I21" i="29"/>
  <c r="F21" i="29"/>
  <c r="R20" i="29"/>
  <c r="O20" i="29"/>
  <c r="J20" i="29"/>
  <c r="L20" i="29" s="1"/>
  <c r="I20" i="29"/>
  <c r="F20" i="29"/>
  <c r="R19" i="29"/>
  <c r="O19" i="29"/>
  <c r="J19" i="29"/>
  <c r="L19" i="29" s="1"/>
  <c r="I19" i="29"/>
  <c r="F19" i="29"/>
  <c r="R18" i="29"/>
  <c r="O18" i="29"/>
  <c r="J18" i="29"/>
  <c r="L18" i="29" s="1"/>
  <c r="I18" i="29"/>
  <c r="F18" i="29"/>
  <c r="R17" i="29"/>
  <c r="O17" i="29"/>
  <c r="J17" i="29"/>
  <c r="L17" i="29" s="1"/>
  <c r="I17" i="29"/>
  <c r="F17" i="29"/>
  <c r="R16" i="29"/>
  <c r="O16" i="29"/>
  <c r="J16" i="29"/>
  <c r="L16" i="29" s="1"/>
  <c r="I16" i="29"/>
  <c r="F16" i="29"/>
  <c r="R15" i="29"/>
  <c r="O15" i="29"/>
  <c r="J15" i="29"/>
  <c r="I15" i="29"/>
  <c r="F15" i="29"/>
  <c r="P45" i="28"/>
  <c r="S53" i="28" s="1"/>
  <c r="M45" i="28"/>
  <c r="P51" i="28" s="1"/>
  <c r="G45" i="28"/>
  <c r="E45" i="28"/>
  <c r="R27" i="28"/>
  <c r="O27" i="28"/>
  <c r="I27" i="28"/>
  <c r="F27" i="28"/>
  <c r="R26" i="28"/>
  <c r="O26" i="28"/>
  <c r="I26" i="28"/>
  <c r="F26" i="28"/>
  <c r="R25" i="28"/>
  <c r="O25" i="28"/>
  <c r="I25" i="28"/>
  <c r="F25" i="28"/>
  <c r="R24" i="28"/>
  <c r="O24" i="28"/>
  <c r="J24" i="28"/>
  <c r="L24" i="28" s="1"/>
  <c r="I24" i="28"/>
  <c r="F24" i="28"/>
  <c r="R23" i="28"/>
  <c r="O23" i="28"/>
  <c r="J23" i="28"/>
  <c r="L23" i="28" s="1"/>
  <c r="I23" i="28"/>
  <c r="F23" i="28"/>
  <c r="R22" i="28"/>
  <c r="O22" i="28"/>
  <c r="J22" i="28"/>
  <c r="L22" i="28" s="1"/>
  <c r="I22" i="28"/>
  <c r="F22" i="28"/>
  <c r="R21" i="28"/>
  <c r="O21" i="28"/>
  <c r="J21" i="28"/>
  <c r="L21" i="28" s="1"/>
  <c r="I21" i="28"/>
  <c r="F21" i="28"/>
  <c r="R20" i="28"/>
  <c r="O20" i="28"/>
  <c r="J20" i="28"/>
  <c r="L20" i="28" s="1"/>
  <c r="I20" i="28"/>
  <c r="F20" i="28"/>
  <c r="R19" i="28"/>
  <c r="O19" i="28"/>
  <c r="J19" i="28"/>
  <c r="L19" i="28" s="1"/>
  <c r="I19" i="28"/>
  <c r="F19" i="28"/>
  <c r="R18" i="28"/>
  <c r="O18" i="28"/>
  <c r="J18" i="28"/>
  <c r="L18" i="28" s="1"/>
  <c r="I18" i="28"/>
  <c r="F18" i="28"/>
  <c r="R17" i="28"/>
  <c r="R53" i="28" s="1"/>
  <c r="AK39" i="6" s="1"/>
  <c r="O17" i="28"/>
  <c r="O53" i="28" s="1"/>
  <c r="AC39" i="6" s="1"/>
  <c r="J17" i="28"/>
  <c r="K53" i="28" s="1"/>
  <c r="I17" i="28"/>
  <c r="I53" i="28" s="1"/>
  <c r="O39" i="6" s="1"/>
  <c r="F17" i="28"/>
  <c r="F53" i="28" s="1"/>
  <c r="I39" i="6" s="1"/>
  <c r="R16" i="28"/>
  <c r="O16" i="28"/>
  <c r="J16" i="28"/>
  <c r="L16" i="28" s="1"/>
  <c r="I16" i="28"/>
  <c r="F16" i="28"/>
  <c r="R15" i="28"/>
  <c r="O15" i="28"/>
  <c r="J15" i="28"/>
  <c r="L15" i="28" s="1"/>
  <c r="I15" i="28"/>
  <c r="F15" i="28"/>
  <c r="Q52" i="27"/>
  <c r="AH37" i="6" s="1"/>
  <c r="Q51" i="27"/>
  <c r="AF37" i="6" s="1"/>
  <c r="AL37" i="6" s="1"/>
  <c r="N52" i="27"/>
  <c r="Z37" i="6" s="1"/>
  <c r="AD37" i="6" s="1"/>
  <c r="H52" i="27"/>
  <c r="L37" i="6" s="1"/>
  <c r="N51" i="27"/>
  <c r="X37" i="6" s="1"/>
  <c r="H51" i="27"/>
  <c r="J37" i="6" s="1"/>
  <c r="E52" i="27"/>
  <c r="F37" i="6" s="1"/>
  <c r="E51" i="27"/>
  <c r="D37" i="6" s="1"/>
  <c r="R25" i="27"/>
  <c r="R26" i="27"/>
  <c r="R27" i="27"/>
  <c r="R28" i="27"/>
  <c r="R29" i="27"/>
  <c r="R30" i="27"/>
  <c r="R31" i="27"/>
  <c r="R32" i="27"/>
  <c r="R33" i="27"/>
  <c r="R34" i="27"/>
  <c r="R35" i="27"/>
  <c r="R36" i="27"/>
  <c r="R37" i="27"/>
  <c r="R38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R34" i="19"/>
  <c r="O34" i="19"/>
  <c r="J34" i="19"/>
  <c r="L34" i="19" s="1"/>
  <c r="L52" i="19" s="1"/>
  <c r="S29" i="6" s="1"/>
  <c r="I34" i="19"/>
  <c r="F34" i="19"/>
  <c r="R32" i="21"/>
  <c r="R33" i="21"/>
  <c r="R34" i="21"/>
  <c r="R35" i="21"/>
  <c r="R36" i="21"/>
  <c r="R37" i="21"/>
  <c r="R38" i="21"/>
  <c r="R39" i="21"/>
  <c r="O32" i="21"/>
  <c r="O33" i="21"/>
  <c r="O34" i="21"/>
  <c r="O35" i="21"/>
  <c r="O36" i="21"/>
  <c r="O37" i="21"/>
  <c r="O38" i="21"/>
  <c r="O39" i="21"/>
  <c r="L32" i="21"/>
  <c r="L35" i="21"/>
  <c r="I32" i="21"/>
  <c r="I33" i="21"/>
  <c r="I34" i="21"/>
  <c r="I35" i="21"/>
  <c r="I36" i="21"/>
  <c r="I37" i="21"/>
  <c r="I38" i="21"/>
  <c r="I39" i="21"/>
  <c r="F32" i="21"/>
  <c r="F33" i="21"/>
  <c r="F34" i="21"/>
  <c r="F35" i="21"/>
  <c r="F36" i="21"/>
  <c r="F37" i="21"/>
  <c r="F38" i="21"/>
  <c r="F39" i="21"/>
  <c r="R25" i="23"/>
  <c r="R26" i="23"/>
  <c r="R27" i="23"/>
  <c r="R28" i="23"/>
  <c r="R29" i="23"/>
  <c r="R30" i="23"/>
  <c r="R31" i="23"/>
  <c r="R32" i="23"/>
  <c r="O25" i="23"/>
  <c r="O26" i="23"/>
  <c r="O27" i="23"/>
  <c r="O28" i="23"/>
  <c r="O29" i="23"/>
  <c r="O30" i="23"/>
  <c r="O31" i="23"/>
  <c r="O32" i="23"/>
  <c r="I25" i="23"/>
  <c r="I26" i="23"/>
  <c r="I27" i="23"/>
  <c r="I28" i="23"/>
  <c r="I29" i="23"/>
  <c r="I30" i="23"/>
  <c r="I31" i="23"/>
  <c r="I32" i="23"/>
  <c r="F25" i="23"/>
  <c r="F26" i="23"/>
  <c r="F27" i="23"/>
  <c r="F28" i="23"/>
  <c r="F29" i="23"/>
  <c r="F30" i="23"/>
  <c r="F31" i="23"/>
  <c r="F32" i="23"/>
  <c r="R25" i="24"/>
  <c r="R26" i="24"/>
  <c r="R27" i="24"/>
  <c r="R28" i="24"/>
  <c r="R29" i="24"/>
  <c r="R30" i="24"/>
  <c r="R31" i="24"/>
  <c r="O25" i="24"/>
  <c r="O26" i="24"/>
  <c r="O27" i="24"/>
  <c r="O28" i="24"/>
  <c r="O29" i="24"/>
  <c r="O30" i="24"/>
  <c r="O31" i="24"/>
  <c r="L27" i="24"/>
  <c r="I25" i="24"/>
  <c r="I26" i="24"/>
  <c r="I27" i="24"/>
  <c r="I28" i="24"/>
  <c r="I29" i="24"/>
  <c r="I30" i="24"/>
  <c r="I31" i="24"/>
  <c r="F25" i="24"/>
  <c r="F26" i="24"/>
  <c r="F27" i="24"/>
  <c r="F28" i="24"/>
  <c r="F29" i="24"/>
  <c r="F30" i="24"/>
  <c r="F31" i="24"/>
  <c r="R25" i="25"/>
  <c r="R26" i="25"/>
  <c r="R27" i="25"/>
  <c r="O25" i="25"/>
  <c r="O26" i="25"/>
  <c r="O27" i="25"/>
  <c r="I25" i="25"/>
  <c r="I26" i="25"/>
  <c r="I27" i="25"/>
  <c r="F25" i="25"/>
  <c r="F26" i="25"/>
  <c r="F27" i="25"/>
  <c r="I25" i="27"/>
  <c r="I26" i="27"/>
  <c r="I27" i="27"/>
  <c r="I28" i="27"/>
  <c r="I29" i="27"/>
  <c r="I30" i="27"/>
  <c r="I31" i="27"/>
  <c r="I32" i="27"/>
  <c r="I33" i="27"/>
  <c r="I34" i="27"/>
  <c r="I35" i="27"/>
  <c r="I36" i="27"/>
  <c r="I37" i="27"/>
  <c r="I38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15" i="27"/>
  <c r="I15" i="27"/>
  <c r="J15" i="27"/>
  <c r="L15" i="27" s="1"/>
  <c r="O15" i="27"/>
  <c r="R15" i="27"/>
  <c r="F16" i="27"/>
  <c r="I16" i="27"/>
  <c r="J16" i="27"/>
  <c r="L16" i="27" s="1"/>
  <c r="O16" i="27"/>
  <c r="R16" i="27"/>
  <c r="F17" i="27"/>
  <c r="I17" i="27"/>
  <c r="J17" i="27"/>
  <c r="L17" i="27" s="1"/>
  <c r="O17" i="27"/>
  <c r="R17" i="27"/>
  <c r="P45" i="27"/>
  <c r="S53" i="27" s="1"/>
  <c r="M45" i="27"/>
  <c r="P53" i="27" s="1"/>
  <c r="G45" i="27"/>
  <c r="J53" i="27" s="1"/>
  <c r="E45" i="27"/>
  <c r="G53" i="27" s="1"/>
  <c r="R24" i="27"/>
  <c r="O24" i="27"/>
  <c r="J24" i="27"/>
  <c r="L24" i="27" s="1"/>
  <c r="I24" i="27"/>
  <c r="F24" i="27"/>
  <c r="R23" i="27"/>
  <c r="O23" i="27"/>
  <c r="J23" i="27"/>
  <c r="L23" i="27" s="1"/>
  <c r="I23" i="27"/>
  <c r="F23" i="27"/>
  <c r="R22" i="27"/>
  <c r="O22" i="27"/>
  <c r="J22" i="27"/>
  <c r="L22" i="27" s="1"/>
  <c r="I22" i="27"/>
  <c r="F22" i="27"/>
  <c r="R21" i="27"/>
  <c r="O21" i="27"/>
  <c r="J21" i="27"/>
  <c r="L21" i="27" s="1"/>
  <c r="I21" i="27"/>
  <c r="F21" i="27"/>
  <c r="R20" i="27"/>
  <c r="O20" i="27"/>
  <c r="J20" i="27"/>
  <c r="L20" i="27" s="1"/>
  <c r="I20" i="27"/>
  <c r="F20" i="27"/>
  <c r="R19" i="27"/>
  <c r="O19" i="27"/>
  <c r="J19" i="27"/>
  <c r="L19" i="27" s="1"/>
  <c r="I19" i="27"/>
  <c r="F19" i="27"/>
  <c r="R18" i="27"/>
  <c r="O18" i="27"/>
  <c r="J18" i="27"/>
  <c r="L18" i="27" s="1"/>
  <c r="I18" i="27"/>
  <c r="F18" i="27"/>
  <c r="Q52" i="26"/>
  <c r="AH36" i="6" s="1"/>
  <c r="N52" i="26"/>
  <c r="Z36" i="6" s="1"/>
  <c r="H52" i="26"/>
  <c r="L36" i="6" s="1"/>
  <c r="E52" i="26"/>
  <c r="F36" i="6" s="1"/>
  <c r="P45" i="26"/>
  <c r="S53" i="26" s="1"/>
  <c r="M45" i="26"/>
  <c r="P51" i="26" s="1"/>
  <c r="G45" i="26"/>
  <c r="J53" i="26" s="1"/>
  <c r="J51" i="26"/>
  <c r="E45" i="26"/>
  <c r="G51" i="26" s="1"/>
  <c r="R22" i="26"/>
  <c r="O22" i="26"/>
  <c r="J22" i="26"/>
  <c r="L22" i="26" s="1"/>
  <c r="I22" i="26"/>
  <c r="F22" i="26"/>
  <c r="R21" i="26"/>
  <c r="O21" i="26"/>
  <c r="J21" i="26"/>
  <c r="L21" i="26" s="1"/>
  <c r="I21" i="26"/>
  <c r="F21" i="26"/>
  <c r="R20" i="26"/>
  <c r="O20" i="26"/>
  <c r="J20" i="26"/>
  <c r="L20" i="26" s="1"/>
  <c r="I20" i="26"/>
  <c r="F20" i="26"/>
  <c r="R19" i="26"/>
  <c r="O19" i="26"/>
  <c r="J19" i="26"/>
  <c r="L19" i="26" s="1"/>
  <c r="I19" i="26"/>
  <c r="F19" i="26"/>
  <c r="R18" i="26"/>
  <c r="O18" i="26"/>
  <c r="J18" i="26"/>
  <c r="L18" i="26" s="1"/>
  <c r="I18" i="26"/>
  <c r="F18" i="26"/>
  <c r="R17" i="26"/>
  <c r="O17" i="26"/>
  <c r="J17" i="26"/>
  <c r="L17" i="26" s="1"/>
  <c r="I17" i="26"/>
  <c r="F17" i="26"/>
  <c r="R16" i="26"/>
  <c r="O16" i="26"/>
  <c r="J16" i="26"/>
  <c r="L16" i="26" s="1"/>
  <c r="I16" i="26"/>
  <c r="F16" i="26"/>
  <c r="R15" i="26"/>
  <c r="O15" i="26"/>
  <c r="J15" i="26"/>
  <c r="I15" i="26"/>
  <c r="F15" i="26"/>
  <c r="Q53" i="25"/>
  <c r="Q52" i="25"/>
  <c r="AH35" i="6" s="1"/>
  <c r="N52" i="25"/>
  <c r="M45" i="25"/>
  <c r="P51" i="25" s="1"/>
  <c r="N53" i="25"/>
  <c r="AB35" i="6" s="1"/>
  <c r="H53" i="25"/>
  <c r="N35" i="6" s="1"/>
  <c r="H52" i="25"/>
  <c r="L35" i="6" s="1"/>
  <c r="E52" i="25"/>
  <c r="F35" i="6" s="1"/>
  <c r="E53" i="25"/>
  <c r="H35" i="6" s="1"/>
  <c r="P45" i="25"/>
  <c r="S51" i="25" s="1"/>
  <c r="G45" i="25"/>
  <c r="E45" i="25"/>
  <c r="R24" i="25"/>
  <c r="O24" i="25"/>
  <c r="J24" i="25"/>
  <c r="L24" i="25" s="1"/>
  <c r="I24" i="25"/>
  <c r="F24" i="25"/>
  <c r="R23" i="25"/>
  <c r="O23" i="25"/>
  <c r="J23" i="25"/>
  <c r="L23" i="25" s="1"/>
  <c r="I23" i="25"/>
  <c r="F23" i="25"/>
  <c r="R22" i="25"/>
  <c r="O22" i="25"/>
  <c r="J22" i="25"/>
  <c r="L22" i="25" s="1"/>
  <c r="I22" i="25"/>
  <c r="F22" i="25"/>
  <c r="R21" i="25"/>
  <c r="O21" i="25"/>
  <c r="J21" i="25"/>
  <c r="L21" i="25" s="1"/>
  <c r="I21" i="25"/>
  <c r="F21" i="25"/>
  <c r="R20" i="25"/>
  <c r="O20" i="25"/>
  <c r="J20" i="25"/>
  <c r="L20" i="25" s="1"/>
  <c r="I20" i="25"/>
  <c r="F20" i="25"/>
  <c r="R19" i="25"/>
  <c r="O19" i="25"/>
  <c r="J19" i="25"/>
  <c r="L19" i="25" s="1"/>
  <c r="I19" i="25"/>
  <c r="F19" i="25"/>
  <c r="R18" i="25"/>
  <c r="O18" i="25"/>
  <c r="J18" i="25"/>
  <c r="L18" i="25" s="1"/>
  <c r="I18" i="25"/>
  <c r="F18" i="25"/>
  <c r="R17" i="25"/>
  <c r="O17" i="25"/>
  <c r="J17" i="25"/>
  <c r="L17" i="25" s="1"/>
  <c r="I17" i="25"/>
  <c r="F17" i="25"/>
  <c r="R16" i="25"/>
  <c r="O16" i="25"/>
  <c r="J16" i="25"/>
  <c r="L16" i="25" s="1"/>
  <c r="I16" i="25"/>
  <c r="F16" i="25"/>
  <c r="R15" i="25"/>
  <c r="R53" i="25" s="1"/>
  <c r="AK35" i="6" s="1"/>
  <c r="O15" i="25"/>
  <c r="O53" i="25" s="1"/>
  <c r="AC35" i="6" s="1"/>
  <c r="J15" i="25"/>
  <c r="L15" i="25" s="1"/>
  <c r="I15" i="25"/>
  <c r="I53" i="25" s="1"/>
  <c r="F15" i="25"/>
  <c r="F53" i="25" s="1"/>
  <c r="Q52" i="24"/>
  <c r="AH34" i="6" s="1"/>
  <c r="Q51" i="24"/>
  <c r="AF34" i="6" s="1"/>
  <c r="N52" i="24"/>
  <c r="Z34" i="6" s="1"/>
  <c r="N51" i="24"/>
  <c r="X34" i="6" s="1"/>
  <c r="H52" i="24"/>
  <c r="L34" i="6" s="1"/>
  <c r="H51" i="24"/>
  <c r="J34" i="6" s="1"/>
  <c r="E52" i="24"/>
  <c r="F34" i="6" s="1"/>
  <c r="E51" i="24"/>
  <c r="D34" i="6" s="1"/>
  <c r="P45" i="24"/>
  <c r="S53" i="24" s="1"/>
  <c r="M45" i="24"/>
  <c r="P53" i="24" s="1"/>
  <c r="G45" i="24"/>
  <c r="J53" i="24" s="1"/>
  <c r="E45" i="24"/>
  <c r="G53" i="24" s="1"/>
  <c r="R24" i="24"/>
  <c r="O24" i="24"/>
  <c r="J24" i="24"/>
  <c r="L24" i="24" s="1"/>
  <c r="I24" i="24"/>
  <c r="F24" i="24"/>
  <c r="R23" i="24"/>
  <c r="O23" i="24"/>
  <c r="J23" i="24"/>
  <c r="L23" i="24" s="1"/>
  <c r="I23" i="24"/>
  <c r="F23" i="24"/>
  <c r="R22" i="24"/>
  <c r="O22" i="24"/>
  <c r="J22" i="24"/>
  <c r="L22" i="24" s="1"/>
  <c r="I22" i="24"/>
  <c r="F22" i="24"/>
  <c r="R21" i="24"/>
  <c r="O21" i="24"/>
  <c r="J21" i="24"/>
  <c r="L21" i="24" s="1"/>
  <c r="I21" i="24"/>
  <c r="F21" i="24"/>
  <c r="R20" i="24"/>
  <c r="O20" i="24"/>
  <c r="J20" i="24"/>
  <c r="L20" i="24" s="1"/>
  <c r="I20" i="24"/>
  <c r="F20" i="24"/>
  <c r="R19" i="24"/>
  <c r="O19" i="24"/>
  <c r="J19" i="24"/>
  <c r="L19" i="24" s="1"/>
  <c r="I19" i="24"/>
  <c r="F19" i="24"/>
  <c r="R18" i="24"/>
  <c r="O18" i="24"/>
  <c r="J18" i="24"/>
  <c r="L18" i="24" s="1"/>
  <c r="I18" i="24"/>
  <c r="F18" i="24"/>
  <c r="R17" i="24"/>
  <c r="O17" i="24"/>
  <c r="J17" i="24"/>
  <c r="L17" i="24" s="1"/>
  <c r="I17" i="24"/>
  <c r="F17" i="24"/>
  <c r="R16" i="24"/>
  <c r="O16" i="24"/>
  <c r="J16" i="24"/>
  <c r="L16" i="24" s="1"/>
  <c r="I16" i="24"/>
  <c r="F16" i="24"/>
  <c r="R15" i="24"/>
  <c r="O15" i="24"/>
  <c r="J15" i="24"/>
  <c r="I15" i="24"/>
  <c r="F15" i="24"/>
  <c r="Q52" i="23"/>
  <c r="Q51" i="23"/>
  <c r="AF33" i="6" s="1"/>
  <c r="N52" i="23"/>
  <c r="Z33" i="6" s="1"/>
  <c r="N51" i="23"/>
  <c r="X33" i="6" s="1"/>
  <c r="H52" i="23"/>
  <c r="L33" i="6" s="1"/>
  <c r="H51" i="23"/>
  <c r="J33" i="6" s="1"/>
  <c r="E52" i="23"/>
  <c r="F33" i="6" s="1"/>
  <c r="E51" i="23"/>
  <c r="D33" i="6" s="1"/>
  <c r="P45" i="23"/>
  <c r="S53" i="23" s="1"/>
  <c r="M45" i="23"/>
  <c r="P53" i="23" s="1"/>
  <c r="G45" i="23"/>
  <c r="J53" i="23" s="1"/>
  <c r="E45" i="23"/>
  <c r="G53" i="23" s="1"/>
  <c r="R24" i="23"/>
  <c r="O24" i="23"/>
  <c r="J24" i="23"/>
  <c r="L24" i="23" s="1"/>
  <c r="I24" i="23"/>
  <c r="F24" i="23"/>
  <c r="R23" i="23"/>
  <c r="O23" i="23"/>
  <c r="J23" i="23"/>
  <c r="L23" i="23" s="1"/>
  <c r="I23" i="23"/>
  <c r="F23" i="23"/>
  <c r="R22" i="23"/>
  <c r="O22" i="23"/>
  <c r="J22" i="23"/>
  <c r="L22" i="23" s="1"/>
  <c r="I22" i="23"/>
  <c r="F22" i="23"/>
  <c r="R21" i="23"/>
  <c r="O21" i="23"/>
  <c r="J21" i="23"/>
  <c r="L21" i="23" s="1"/>
  <c r="I21" i="23"/>
  <c r="F21" i="23"/>
  <c r="R20" i="23"/>
  <c r="O20" i="23"/>
  <c r="J20" i="23"/>
  <c r="L20" i="23" s="1"/>
  <c r="I20" i="23"/>
  <c r="F20" i="23"/>
  <c r="R19" i="23"/>
  <c r="O19" i="23"/>
  <c r="J19" i="23"/>
  <c r="L19" i="23" s="1"/>
  <c r="I19" i="23"/>
  <c r="F19" i="23"/>
  <c r="R18" i="23"/>
  <c r="O18" i="23"/>
  <c r="J18" i="23"/>
  <c r="L18" i="23" s="1"/>
  <c r="I18" i="23"/>
  <c r="F18" i="23"/>
  <c r="R17" i="23"/>
  <c r="O17" i="23"/>
  <c r="J17" i="23"/>
  <c r="L17" i="23" s="1"/>
  <c r="I17" i="23"/>
  <c r="F17" i="23"/>
  <c r="R16" i="23"/>
  <c r="O16" i="23"/>
  <c r="J16" i="23"/>
  <c r="L16" i="23" s="1"/>
  <c r="I16" i="23"/>
  <c r="F16" i="23"/>
  <c r="R15" i="23"/>
  <c r="O15" i="23"/>
  <c r="J15" i="23"/>
  <c r="I15" i="23"/>
  <c r="F15" i="23"/>
  <c r="Q51" i="22"/>
  <c r="AF32" i="6" s="1"/>
  <c r="N51" i="22"/>
  <c r="X32" i="6" s="1"/>
  <c r="H51" i="22"/>
  <c r="J32" i="6" s="1"/>
  <c r="E51" i="22"/>
  <c r="D32" i="6" s="1"/>
  <c r="P45" i="22"/>
  <c r="S53" i="22" s="1"/>
  <c r="M45" i="22"/>
  <c r="P53" i="22" s="1"/>
  <c r="G45" i="22"/>
  <c r="J53" i="22" s="1"/>
  <c r="E45" i="22"/>
  <c r="G53" i="22" s="1"/>
  <c r="R24" i="22"/>
  <c r="O24" i="22"/>
  <c r="J24" i="22"/>
  <c r="L24" i="22" s="1"/>
  <c r="I24" i="22"/>
  <c r="F24" i="22"/>
  <c r="R23" i="22"/>
  <c r="O23" i="22"/>
  <c r="J23" i="22"/>
  <c r="L23" i="22" s="1"/>
  <c r="I23" i="22"/>
  <c r="F23" i="22"/>
  <c r="R22" i="22"/>
  <c r="O22" i="22"/>
  <c r="J22" i="22"/>
  <c r="L22" i="22" s="1"/>
  <c r="I22" i="22"/>
  <c r="F22" i="22"/>
  <c r="R21" i="22"/>
  <c r="O21" i="22"/>
  <c r="J21" i="22"/>
  <c r="L21" i="22" s="1"/>
  <c r="I21" i="22"/>
  <c r="F21" i="22"/>
  <c r="R20" i="22"/>
  <c r="O20" i="22"/>
  <c r="J20" i="22"/>
  <c r="L20" i="22" s="1"/>
  <c r="I20" i="22"/>
  <c r="F20" i="22"/>
  <c r="R19" i="22"/>
  <c r="O19" i="22"/>
  <c r="J19" i="22"/>
  <c r="L19" i="22" s="1"/>
  <c r="I19" i="22"/>
  <c r="F19" i="22"/>
  <c r="R18" i="22"/>
  <c r="O18" i="22"/>
  <c r="J18" i="22"/>
  <c r="L18" i="22" s="1"/>
  <c r="I18" i="22"/>
  <c r="F18" i="22"/>
  <c r="R17" i="22"/>
  <c r="O17" i="22"/>
  <c r="J17" i="22"/>
  <c r="I17" i="22"/>
  <c r="F17" i="22"/>
  <c r="R16" i="22"/>
  <c r="O16" i="22"/>
  <c r="J16" i="22"/>
  <c r="L16" i="22" s="1"/>
  <c r="I16" i="22"/>
  <c r="F16" i="22"/>
  <c r="R15" i="22"/>
  <c r="O15" i="22"/>
  <c r="J15" i="22"/>
  <c r="L15" i="22" s="1"/>
  <c r="I15" i="22"/>
  <c r="F15" i="22"/>
  <c r="Q51" i="21"/>
  <c r="AF31" i="6" s="1"/>
  <c r="Q52" i="21"/>
  <c r="AH31" i="6" s="1"/>
  <c r="N52" i="21"/>
  <c r="Z31" i="6" s="1"/>
  <c r="N51" i="21"/>
  <c r="X31" i="6" s="1"/>
  <c r="H52" i="21"/>
  <c r="L31" i="6" s="1"/>
  <c r="H51" i="21"/>
  <c r="J31" i="6" s="1"/>
  <c r="E52" i="21"/>
  <c r="F31" i="6" s="1"/>
  <c r="E51" i="21"/>
  <c r="P45" i="21"/>
  <c r="S53" i="21" s="1"/>
  <c r="M45" i="21"/>
  <c r="P53" i="21" s="1"/>
  <c r="G45" i="21"/>
  <c r="J53" i="21" s="1"/>
  <c r="E45" i="21"/>
  <c r="R31" i="21"/>
  <c r="O31" i="21"/>
  <c r="J31" i="21"/>
  <c r="L31" i="21" s="1"/>
  <c r="I31" i="21"/>
  <c r="F31" i="21"/>
  <c r="R30" i="21"/>
  <c r="O30" i="21"/>
  <c r="J30" i="21"/>
  <c r="L30" i="21" s="1"/>
  <c r="I30" i="21"/>
  <c r="F30" i="21"/>
  <c r="R29" i="21"/>
  <c r="O29" i="21"/>
  <c r="J29" i="21"/>
  <c r="L29" i="21" s="1"/>
  <c r="I29" i="21"/>
  <c r="F29" i="21"/>
  <c r="R28" i="21"/>
  <c r="O28" i="21"/>
  <c r="J28" i="21"/>
  <c r="L28" i="21" s="1"/>
  <c r="I28" i="21"/>
  <c r="F28" i="21"/>
  <c r="R27" i="21"/>
  <c r="O27" i="21"/>
  <c r="J27" i="21"/>
  <c r="L27" i="21" s="1"/>
  <c r="I27" i="21"/>
  <c r="F27" i="21"/>
  <c r="R26" i="21"/>
  <c r="O26" i="21"/>
  <c r="J26" i="21"/>
  <c r="L26" i="21" s="1"/>
  <c r="I26" i="21"/>
  <c r="F26" i="21"/>
  <c r="R25" i="21"/>
  <c r="O25" i="21"/>
  <c r="J25" i="21"/>
  <c r="L25" i="21" s="1"/>
  <c r="I25" i="21"/>
  <c r="F25" i="21"/>
  <c r="R24" i="21"/>
  <c r="O24" i="21"/>
  <c r="J24" i="21"/>
  <c r="L24" i="21" s="1"/>
  <c r="I24" i="21"/>
  <c r="F24" i="21"/>
  <c r="R23" i="21"/>
  <c r="O23" i="21"/>
  <c r="J23" i="21"/>
  <c r="L23" i="21" s="1"/>
  <c r="I23" i="21"/>
  <c r="F23" i="21"/>
  <c r="R22" i="21"/>
  <c r="O22" i="21"/>
  <c r="J22" i="21"/>
  <c r="L22" i="21" s="1"/>
  <c r="I22" i="21"/>
  <c r="F22" i="21"/>
  <c r="R21" i="21"/>
  <c r="O21" i="21"/>
  <c r="J21" i="21"/>
  <c r="L21" i="21" s="1"/>
  <c r="I21" i="21"/>
  <c r="F21" i="21"/>
  <c r="R20" i="21"/>
  <c r="O20" i="21"/>
  <c r="J20" i="21"/>
  <c r="L20" i="21" s="1"/>
  <c r="I20" i="21"/>
  <c r="F20" i="21"/>
  <c r="R19" i="21"/>
  <c r="O19" i="21"/>
  <c r="J19" i="21"/>
  <c r="L19" i="21" s="1"/>
  <c r="I19" i="21"/>
  <c r="F19" i="21"/>
  <c r="R18" i="21"/>
  <c r="O18" i="21"/>
  <c r="J18" i="21"/>
  <c r="L18" i="21" s="1"/>
  <c r="I18" i="21"/>
  <c r="F18" i="21"/>
  <c r="R17" i="21"/>
  <c r="O17" i="21"/>
  <c r="J17" i="21"/>
  <c r="L17" i="21" s="1"/>
  <c r="I17" i="21"/>
  <c r="F17" i="21"/>
  <c r="R16" i="21"/>
  <c r="O16" i="21"/>
  <c r="J16" i="21"/>
  <c r="I16" i="21"/>
  <c r="F16" i="21"/>
  <c r="R15" i="21"/>
  <c r="O15" i="21"/>
  <c r="J15" i="21"/>
  <c r="L15" i="21" s="1"/>
  <c r="I15" i="21"/>
  <c r="F15" i="21"/>
  <c r="Q52" i="20"/>
  <c r="AH30" i="6" s="1"/>
  <c r="Q51" i="20"/>
  <c r="AF30" i="6" s="1"/>
  <c r="AL30" i="6" s="1"/>
  <c r="N52" i="20"/>
  <c r="Z30" i="6" s="1"/>
  <c r="N51" i="20"/>
  <c r="X30" i="6" s="1"/>
  <c r="H52" i="20"/>
  <c r="L30" i="6" s="1"/>
  <c r="H51" i="20"/>
  <c r="J30" i="6" s="1"/>
  <c r="E52" i="20"/>
  <c r="F30" i="6"/>
  <c r="E51" i="20"/>
  <c r="D30" i="6" s="1"/>
  <c r="P45" i="20"/>
  <c r="S53" i="20" s="1"/>
  <c r="M45" i="20"/>
  <c r="P53" i="20" s="1"/>
  <c r="G45" i="20"/>
  <c r="J53" i="20"/>
  <c r="E45" i="20"/>
  <c r="G53" i="20" s="1"/>
  <c r="R31" i="20"/>
  <c r="O31" i="20"/>
  <c r="J31" i="20"/>
  <c r="L31" i="20" s="1"/>
  <c r="I31" i="20"/>
  <c r="F31" i="20"/>
  <c r="R30" i="20"/>
  <c r="O30" i="20"/>
  <c r="J30" i="20"/>
  <c r="L30" i="20" s="1"/>
  <c r="I30" i="20"/>
  <c r="F30" i="20"/>
  <c r="R29" i="20"/>
  <c r="O29" i="20"/>
  <c r="J29" i="20"/>
  <c r="L29" i="20" s="1"/>
  <c r="I29" i="20"/>
  <c r="F29" i="20"/>
  <c r="R28" i="20"/>
  <c r="O28" i="20"/>
  <c r="J28" i="20"/>
  <c r="L28" i="20" s="1"/>
  <c r="I28" i="20"/>
  <c r="F28" i="20"/>
  <c r="R27" i="20"/>
  <c r="O27" i="20"/>
  <c r="J27" i="20"/>
  <c r="L27" i="20" s="1"/>
  <c r="I27" i="20"/>
  <c r="F27" i="20"/>
  <c r="R26" i="20"/>
  <c r="O26" i="20"/>
  <c r="J26" i="20"/>
  <c r="L26" i="20" s="1"/>
  <c r="I26" i="20"/>
  <c r="F26" i="20"/>
  <c r="R25" i="20"/>
  <c r="O25" i="20"/>
  <c r="J25" i="20"/>
  <c r="L25" i="20" s="1"/>
  <c r="I25" i="20"/>
  <c r="F25" i="20"/>
  <c r="R24" i="20"/>
  <c r="O24" i="20"/>
  <c r="J24" i="20"/>
  <c r="L24" i="20" s="1"/>
  <c r="I24" i="20"/>
  <c r="F24" i="20"/>
  <c r="R23" i="20"/>
  <c r="O23" i="20"/>
  <c r="J23" i="20"/>
  <c r="L23" i="20" s="1"/>
  <c r="I23" i="20"/>
  <c r="F23" i="20"/>
  <c r="R22" i="20"/>
  <c r="O22" i="20"/>
  <c r="J22" i="20"/>
  <c r="L22" i="20" s="1"/>
  <c r="I22" i="20"/>
  <c r="F22" i="20"/>
  <c r="R21" i="20"/>
  <c r="O21" i="20"/>
  <c r="J21" i="20"/>
  <c r="L21" i="20" s="1"/>
  <c r="I21" i="20"/>
  <c r="F21" i="20"/>
  <c r="R20" i="20"/>
  <c r="O20" i="20"/>
  <c r="J20" i="20"/>
  <c r="L20" i="20" s="1"/>
  <c r="I20" i="20"/>
  <c r="F20" i="20"/>
  <c r="R19" i="20"/>
  <c r="O19" i="20"/>
  <c r="J19" i="20"/>
  <c r="L19" i="20" s="1"/>
  <c r="I19" i="20"/>
  <c r="F19" i="20"/>
  <c r="R18" i="20"/>
  <c r="O18" i="20"/>
  <c r="J18" i="20"/>
  <c r="L18" i="20" s="1"/>
  <c r="I18" i="20"/>
  <c r="F18" i="20"/>
  <c r="R17" i="20"/>
  <c r="O17" i="20"/>
  <c r="J17" i="20"/>
  <c r="L17" i="20" s="1"/>
  <c r="I17" i="20"/>
  <c r="F17" i="20"/>
  <c r="R16" i="20"/>
  <c r="O16" i="20"/>
  <c r="J16" i="20"/>
  <c r="L16" i="20" s="1"/>
  <c r="I16" i="20"/>
  <c r="F16" i="20"/>
  <c r="R15" i="20"/>
  <c r="O15" i="20"/>
  <c r="J15" i="20"/>
  <c r="L15" i="20" s="1"/>
  <c r="I15" i="20"/>
  <c r="F15" i="20"/>
  <c r="Q52" i="19"/>
  <c r="AH29" i="6" s="1"/>
  <c r="Q51" i="19"/>
  <c r="AF29" i="6" s="1"/>
  <c r="N52" i="19"/>
  <c r="Z29" i="6"/>
  <c r="N51" i="19"/>
  <c r="X29" i="6" s="1"/>
  <c r="H52" i="19"/>
  <c r="L29" i="6"/>
  <c r="H51" i="19"/>
  <c r="J29" i="6" s="1"/>
  <c r="E52" i="19"/>
  <c r="F29" i="6" s="1"/>
  <c r="E51" i="19"/>
  <c r="D29" i="6"/>
  <c r="P45" i="19"/>
  <c r="S53" i="19" s="1"/>
  <c r="M45" i="19"/>
  <c r="G45" i="19"/>
  <c r="J53" i="19" s="1"/>
  <c r="E45" i="19"/>
  <c r="G53" i="19" s="1"/>
  <c r="R33" i="19"/>
  <c r="O33" i="19"/>
  <c r="J33" i="19"/>
  <c r="L33" i="19"/>
  <c r="I33" i="19"/>
  <c r="F33" i="19"/>
  <c r="R32" i="19"/>
  <c r="O32" i="19"/>
  <c r="J32" i="19"/>
  <c r="L32" i="19"/>
  <c r="I32" i="19"/>
  <c r="F32" i="19"/>
  <c r="R31" i="19"/>
  <c r="O31" i="19"/>
  <c r="J31" i="19"/>
  <c r="L31" i="19"/>
  <c r="I31" i="19"/>
  <c r="F31" i="19"/>
  <c r="R30" i="19"/>
  <c r="O30" i="19"/>
  <c r="J30" i="19"/>
  <c r="L30" i="19"/>
  <c r="I30" i="19"/>
  <c r="I52" i="19" s="1"/>
  <c r="M29" i="6" s="1"/>
  <c r="F30" i="19"/>
  <c r="R29" i="19"/>
  <c r="O29" i="19"/>
  <c r="J29" i="19"/>
  <c r="L29" i="19"/>
  <c r="I29" i="19"/>
  <c r="F29" i="19"/>
  <c r="R28" i="19"/>
  <c r="O28" i="19"/>
  <c r="J28" i="19"/>
  <c r="L28" i="19"/>
  <c r="I28" i="19"/>
  <c r="F28" i="19"/>
  <c r="R27" i="19"/>
  <c r="O27" i="19"/>
  <c r="J27" i="19"/>
  <c r="L27" i="19"/>
  <c r="I27" i="19"/>
  <c r="F27" i="19"/>
  <c r="R26" i="19"/>
  <c r="O26" i="19"/>
  <c r="J26" i="19"/>
  <c r="L26" i="19"/>
  <c r="I26" i="19"/>
  <c r="F26" i="19"/>
  <c r="R25" i="19"/>
  <c r="O25" i="19"/>
  <c r="J25" i="19"/>
  <c r="L25" i="19"/>
  <c r="I25" i="19"/>
  <c r="F25" i="19"/>
  <c r="R24" i="19"/>
  <c r="O24" i="19"/>
  <c r="J24" i="19"/>
  <c r="L24" i="19"/>
  <c r="I24" i="19"/>
  <c r="F24" i="19"/>
  <c r="R23" i="19"/>
  <c r="O23" i="19"/>
  <c r="J23" i="19"/>
  <c r="L23" i="19"/>
  <c r="I23" i="19"/>
  <c r="F23" i="19"/>
  <c r="R22" i="19"/>
  <c r="O22" i="19"/>
  <c r="J22" i="19"/>
  <c r="L22" i="19"/>
  <c r="I22" i="19"/>
  <c r="F22" i="19"/>
  <c r="R21" i="19"/>
  <c r="O21" i="19"/>
  <c r="J21" i="19"/>
  <c r="L21" i="19"/>
  <c r="I21" i="19"/>
  <c r="F21" i="19"/>
  <c r="R20" i="19"/>
  <c r="O20" i="19"/>
  <c r="J20" i="19"/>
  <c r="L20" i="19"/>
  <c r="I20" i="19"/>
  <c r="F20" i="19"/>
  <c r="R19" i="19"/>
  <c r="O19" i="19"/>
  <c r="J19" i="19"/>
  <c r="L19" i="19"/>
  <c r="I19" i="19"/>
  <c r="F19" i="19"/>
  <c r="R18" i="19"/>
  <c r="O18" i="19"/>
  <c r="J18" i="19"/>
  <c r="L18" i="19"/>
  <c r="I18" i="19"/>
  <c r="F18" i="19"/>
  <c r="R17" i="19"/>
  <c r="O17" i="19"/>
  <c r="J17" i="19"/>
  <c r="L17" i="19"/>
  <c r="I17" i="19"/>
  <c r="F17" i="19"/>
  <c r="R16" i="19"/>
  <c r="R51" i="19" s="1"/>
  <c r="AG29" i="6" s="1"/>
  <c r="O16" i="19"/>
  <c r="J16" i="19"/>
  <c r="L16" i="19"/>
  <c r="I16" i="19"/>
  <c r="I51" i="19" s="1"/>
  <c r="K29" i="6" s="1"/>
  <c r="F16" i="19"/>
  <c r="R15" i="19"/>
  <c r="O15" i="19"/>
  <c r="J15" i="19"/>
  <c r="K51" i="19" s="1"/>
  <c r="L15" i="19"/>
  <c r="L51" i="19" s="1"/>
  <c r="Q29" i="6" s="1"/>
  <c r="I15" i="19"/>
  <c r="F15" i="19"/>
  <c r="Q53" i="18"/>
  <c r="AJ28" i="6"/>
  <c r="Q52" i="18"/>
  <c r="AH28" i="6" s="1"/>
  <c r="Q51" i="18"/>
  <c r="AF28" i="6" s="1"/>
  <c r="N53" i="18"/>
  <c r="AB28" i="6" s="1"/>
  <c r="N51" i="18"/>
  <c r="X28" i="6" s="1"/>
  <c r="N52" i="18"/>
  <c r="Z28" i="6" s="1"/>
  <c r="H53" i="18"/>
  <c r="N28" i="6"/>
  <c r="H52" i="18"/>
  <c r="L28" i="6" s="1"/>
  <c r="H51" i="18"/>
  <c r="J28" i="6" s="1"/>
  <c r="E53" i="18"/>
  <c r="H28" i="6" s="1"/>
  <c r="E52" i="18"/>
  <c r="F28" i="6" s="1"/>
  <c r="E51" i="18"/>
  <c r="D28" i="6" s="1"/>
  <c r="P45" i="18"/>
  <c r="S53" i="18" s="1"/>
  <c r="M45" i="18"/>
  <c r="G45" i="18"/>
  <c r="E45" i="18"/>
  <c r="R33" i="18"/>
  <c r="O33" i="18"/>
  <c r="J33" i="18"/>
  <c r="L33" i="18" s="1"/>
  <c r="I33" i="18"/>
  <c r="F33" i="18"/>
  <c r="R32" i="18"/>
  <c r="O32" i="18"/>
  <c r="J32" i="18"/>
  <c r="L32" i="18" s="1"/>
  <c r="I32" i="18"/>
  <c r="F32" i="18"/>
  <c r="R31" i="18"/>
  <c r="O31" i="18"/>
  <c r="J31" i="18"/>
  <c r="L31" i="18" s="1"/>
  <c r="I31" i="18"/>
  <c r="F31" i="18"/>
  <c r="F52" i="18" s="1"/>
  <c r="G28" i="6" s="1"/>
  <c r="R30" i="18"/>
  <c r="O30" i="18"/>
  <c r="J30" i="18"/>
  <c r="L30" i="18" s="1"/>
  <c r="I30" i="18"/>
  <c r="F30" i="18"/>
  <c r="R29" i="18"/>
  <c r="O29" i="18"/>
  <c r="J29" i="18"/>
  <c r="L29" i="18" s="1"/>
  <c r="I29" i="18"/>
  <c r="F29" i="18"/>
  <c r="R28" i="18"/>
  <c r="O28" i="18"/>
  <c r="J28" i="18"/>
  <c r="I28" i="18"/>
  <c r="F28" i="18"/>
  <c r="R27" i="18"/>
  <c r="O27" i="18"/>
  <c r="J27" i="18"/>
  <c r="L27" i="18" s="1"/>
  <c r="I27" i="18"/>
  <c r="F27" i="18"/>
  <c r="R26" i="18"/>
  <c r="O26" i="18"/>
  <c r="J26" i="18"/>
  <c r="L26" i="18" s="1"/>
  <c r="I26" i="18"/>
  <c r="F26" i="18"/>
  <c r="R25" i="18"/>
  <c r="R53" i="18"/>
  <c r="AK28" i="6" s="1"/>
  <c r="O25" i="18"/>
  <c r="O53" i="18" s="1"/>
  <c r="AC28" i="6" s="1"/>
  <c r="J25" i="18"/>
  <c r="L25" i="18" s="1"/>
  <c r="L53" i="18" s="1"/>
  <c r="U28" i="6" s="1"/>
  <c r="I25" i="18"/>
  <c r="I53" i="18" s="1"/>
  <c r="O28" i="6" s="1"/>
  <c r="F25" i="18"/>
  <c r="F53" i="18"/>
  <c r="I28" i="6"/>
  <c r="R24" i="18"/>
  <c r="O24" i="18"/>
  <c r="J24" i="18"/>
  <c r="L24" i="18" s="1"/>
  <c r="I24" i="18"/>
  <c r="F24" i="18"/>
  <c r="R23" i="18"/>
  <c r="O23" i="18"/>
  <c r="J23" i="18"/>
  <c r="L23" i="18" s="1"/>
  <c r="I23" i="18"/>
  <c r="F23" i="18"/>
  <c r="R22" i="18"/>
  <c r="O22" i="18"/>
  <c r="J22" i="18"/>
  <c r="L22" i="18" s="1"/>
  <c r="I22" i="18"/>
  <c r="F22" i="18"/>
  <c r="R21" i="18"/>
  <c r="O21" i="18"/>
  <c r="J21" i="18"/>
  <c r="L21" i="18" s="1"/>
  <c r="I21" i="18"/>
  <c r="F21" i="18"/>
  <c r="R20" i="18"/>
  <c r="O20" i="18"/>
  <c r="J20" i="18"/>
  <c r="L20" i="18" s="1"/>
  <c r="I20" i="18"/>
  <c r="F20" i="18"/>
  <c r="R19" i="18"/>
  <c r="O19" i="18"/>
  <c r="J19" i="18"/>
  <c r="L19" i="18" s="1"/>
  <c r="I19" i="18"/>
  <c r="F19" i="18"/>
  <c r="R18" i="18"/>
  <c r="O18" i="18"/>
  <c r="J18" i="18"/>
  <c r="L18" i="18" s="1"/>
  <c r="I18" i="18"/>
  <c r="F18" i="18"/>
  <c r="R17" i="18"/>
  <c r="O17" i="18"/>
  <c r="J17" i="18"/>
  <c r="L17" i="18" s="1"/>
  <c r="I17" i="18"/>
  <c r="I15" i="18"/>
  <c r="I16" i="18"/>
  <c r="F17" i="18"/>
  <c r="R16" i="18"/>
  <c r="O16" i="18"/>
  <c r="J16" i="18"/>
  <c r="L16" i="18" s="1"/>
  <c r="F16" i="18"/>
  <c r="R15" i="18"/>
  <c r="O15" i="18"/>
  <c r="J15" i="18"/>
  <c r="F15" i="18"/>
  <c r="Q53" i="17"/>
  <c r="AJ26" i="6" s="1"/>
  <c r="Q52" i="17"/>
  <c r="AH26" i="6" s="1"/>
  <c r="Q51" i="17"/>
  <c r="AF26" i="6"/>
  <c r="N53" i="17"/>
  <c r="AB26" i="6" s="1"/>
  <c r="N52" i="17"/>
  <c r="Z26" i="6" s="1"/>
  <c r="N51" i="17"/>
  <c r="X26" i="6"/>
  <c r="H53" i="17"/>
  <c r="N26" i="6" s="1"/>
  <c r="H52" i="17"/>
  <c r="L26" i="6" s="1"/>
  <c r="H51" i="17"/>
  <c r="J26" i="6"/>
  <c r="E53" i="17"/>
  <c r="H26" i="6"/>
  <c r="E52" i="17"/>
  <c r="F26" i="6" s="1"/>
  <c r="E51" i="17"/>
  <c r="G51" i="17" s="1"/>
  <c r="D26" i="6"/>
  <c r="P45" i="17"/>
  <c r="S53" i="17" s="1"/>
  <c r="M45" i="17"/>
  <c r="G45" i="17"/>
  <c r="J51" i="17" s="1"/>
  <c r="E45" i="17"/>
  <c r="R33" i="17"/>
  <c r="O33" i="17"/>
  <c r="J33" i="17"/>
  <c r="L33" i="17" s="1"/>
  <c r="I33" i="17"/>
  <c r="F33" i="17"/>
  <c r="R32" i="17"/>
  <c r="O32" i="17"/>
  <c r="J32" i="17"/>
  <c r="L32" i="17"/>
  <c r="I32" i="17"/>
  <c r="F32" i="17"/>
  <c r="R31" i="17"/>
  <c r="O31" i="17"/>
  <c r="J31" i="17"/>
  <c r="L31" i="17"/>
  <c r="I31" i="17"/>
  <c r="F31" i="17"/>
  <c r="R30" i="17"/>
  <c r="O30" i="17"/>
  <c r="J30" i="17"/>
  <c r="I30" i="17"/>
  <c r="F30" i="17"/>
  <c r="R29" i="17"/>
  <c r="O29" i="17"/>
  <c r="J29" i="17"/>
  <c r="L29" i="17" s="1"/>
  <c r="I29" i="17"/>
  <c r="F29" i="17"/>
  <c r="O28" i="17"/>
  <c r="J28" i="17"/>
  <c r="L28" i="17" s="1"/>
  <c r="I28" i="17"/>
  <c r="F28" i="17"/>
  <c r="R27" i="17"/>
  <c r="O27" i="17"/>
  <c r="J27" i="17"/>
  <c r="L27" i="17" s="1"/>
  <c r="I27" i="17"/>
  <c r="F27" i="17"/>
  <c r="R26" i="17"/>
  <c r="O26" i="17"/>
  <c r="J26" i="17"/>
  <c r="L26" i="17" s="1"/>
  <c r="I26" i="17"/>
  <c r="F26" i="17"/>
  <c r="R25" i="17"/>
  <c r="R52" i="17" s="1"/>
  <c r="AI26" i="6" s="1"/>
  <c r="O25" i="17"/>
  <c r="O52" i="17" s="1"/>
  <c r="AA26" i="6" s="1"/>
  <c r="J25" i="17"/>
  <c r="I25" i="17"/>
  <c r="I52" i="17" s="1"/>
  <c r="M26" i="6" s="1"/>
  <c r="F25" i="17"/>
  <c r="R24" i="17"/>
  <c r="R53" i="17"/>
  <c r="AK26" i="6" s="1"/>
  <c r="O24" i="17"/>
  <c r="O53" i="17" s="1"/>
  <c r="AC26" i="6" s="1"/>
  <c r="J24" i="17"/>
  <c r="L24" i="17" s="1"/>
  <c r="L53" i="17" s="1"/>
  <c r="U26" i="6" s="1"/>
  <c r="I24" i="17"/>
  <c r="I53" i="17" s="1"/>
  <c r="O26" i="6" s="1"/>
  <c r="F24" i="17"/>
  <c r="F53" i="17"/>
  <c r="I26" i="6"/>
  <c r="R23" i="17"/>
  <c r="O23" i="17"/>
  <c r="J23" i="17"/>
  <c r="L23" i="17" s="1"/>
  <c r="I23" i="17"/>
  <c r="F23" i="17"/>
  <c r="R22" i="17"/>
  <c r="O22" i="17"/>
  <c r="J22" i="17"/>
  <c r="L22" i="17" s="1"/>
  <c r="I22" i="17"/>
  <c r="F22" i="17"/>
  <c r="R21" i="17"/>
  <c r="O21" i="17"/>
  <c r="J21" i="17"/>
  <c r="L21" i="17" s="1"/>
  <c r="I21" i="17"/>
  <c r="F21" i="17"/>
  <c r="R20" i="17"/>
  <c r="O20" i="17"/>
  <c r="J20" i="17"/>
  <c r="L20" i="17" s="1"/>
  <c r="I20" i="17"/>
  <c r="F20" i="17"/>
  <c r="R19" i="17"/>
  <c r="O19" i="17"/>
  <c r="J19" i="17"/>
  <c r="L19" i="17" s="1"/>
  <c r="I19" i="17"/>
  <c r="F19" i="17"/>
  <c r="R18" i="17"/>
  <c r="O18" i="17"/>
  <c r="J18" i="17"/>
  <c r="L18" i="17" s="1"/>
  <c r="I18" i="17"/>
  <c r="F18" i="17"/>
  <c r="R17" i="17"/>
  <c r="O17" i="17"/>
  <c r="O51" i="17" s="1"/>
  <c r="Y26" i="6" s="1"/>
  <c r="J17" i="17"/>
  <c r="L17" i="17" s="1"/>
  <c r="I17" i="17"/>
  <c r="I51" i="17" s="1"/>
  <c r="K26" i="6" s="1"/>
  <c r="F17" i="17"/>
  <c r="R16" i="17"/>
  <c r="O16" i="17"/>
  <c r="J16" i="17"/>
  <c r="L16" i="17" s="1"/>
  <c r="I16" i="17"/>
  <c r="F16" i="17"/>
  <c r="F45" i="17" s="1"/>
  <c r="R15" i="17"/>
  <c r="R51" i="17" s="1"/>
  <c r="AG26" i="6" s="1"/>
  <c r="O15" i="17"/>
  <c r="J15" i="17"/>
  <c r="L15" i="17" s="1"/>
  <c r="I15" i="17"/>
  <c r="F15" i="17"/>
  <c r="F51" i="17" s="1"/>
  <c r="E26" i="6" s="1"/>
  <c r="Q58" i="15"/>
  <c r="AH25" i="6" s="1"/>
  <c r="Q57" i="15"/>
  <c r="AF25" i="6" s="1"/>
  <c r="N58" i="15"/>
  <c r="Z25" i="6"/>
  <c r="N57" i="15"/>
  <c r="X25" i="6" s="1"/>
  <c r="H58" i="15"/>
  <c r="L25" i="6" s="1"/>
  <c r="H57" i="15"/>
  <c r="J25" i="6" s="1"/>
  <c r="E58" i="15"/>
  <c r="F25" i="6" s="1"/>
  <c r="E57" i="15"/>
  <c r="D25" i="6" s="1"/>
  <c r="Q104" i="16"/>
  <c r="AH24" i="6"/>
  <c r="Q103" i="16"/>
  <c r="AF24" i="6"/>
  <c r="N104" i="16"/>
  <c r="Z24" i="6"/>
  <c r="N103" i="16"/>
  <c r="X24" i="6"/>
  <c r="H104" i="16"/>
  <c r="L24" i="6"/>
  <c r="H103" i="16"/>
  <c r="J24" i="6"/>
  <c r="E103" i="16"/>
  <c r="D24" i="6"/>
  <c r="I95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94" i="16"/>
  <c r="J95" i="16"/>
  <c r="L95" i="16"/>
  <c r="F95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94" i="16"/>
  <c r="R95" i="16"/>
  <c r="O95" i="16"/>
  <c r="E104" i="16"/>
  <c r="F24" i="6"/>
  <c r="P97" i="16"/>
  <c r="S104" i="16"/>
  <c r="M97" i="16"/>
  <c r="P104" i="16"/>
  <c r="G97" i="16"/>
  <c r="J105" i="16"/>
  <c r="E97" i="16"/>
  <c r="G105" i="16"/>
  <c r="R94" i="16"/>
  <c r="O94" i="16"/>
  <c r="J94" i="16"/>
  <c r="L94" i="16"/>
  <c r="R93" i="16"/>
  <c r="O93" i="16"/>
  <c r="J93" i="16"/>
  <c r="L93" i="16"/>
  <c r="I93" i="16"/>
  <c r="F93" i="16"/>
  <c r="R92" i="16"/>
  <c r="O92" i="16"/>
  <c r="J92" i="16"/>
  <c r="L92" i="16"/>
  <c r="I92" i="16"/>
  <c r="F92" i="16"/>
  <c r="R91" i="16"/>
  <c r="O91" i="16"/>
  <c r="J91" i="16"/>
  <c r="L91" i="16"/>
  <c r="I91" i="16"/>
  <c r="F91" i="16"/>
  <c r="R90" i="16"/>
  <c r="O90" i="16"/>
  <c r="J90" i="16"/>
  <c r="L90" i="16"/>
  <c r="I90" i="16"/>
  <c r="F90" i="16"/>
  <c r="R89" i="16"/>
  <c r="O89" i="16"/>
  <c r="J89" i="16"/>
  <c r="L89" i="16"/>
  <c r="I89" i="16"/>
  <c r="F89" i="16"/>
  <c r="R88" i="16"/>
  <c r="O88" i="16"/>
  <c r="J88" i="16"/>
  <c r="L88" i="16"/>
  <c r="I88" i="16"/>
  <c r="F88" i="16"/>
  <c r="R87" i="16"/>
  <c r="O87" i="16"/>
  <c r="J87" i="16"/>
  <c r="L87" i="16"/>
  <c r="I87" i="16"/>
  <c r="F87" i="16"/>
  <c r="R86" i="16"/>
  <c r="O86" i="16"/>
  <c r="J86" i="16"/>
  <c r="L86" i="16"/>
  <c r="I86" i="16"/>
  <c r="F86" i="16"/>
  <c r="R85" i="16"/>
  <c r="O85" i="16"/>
  <c r="J85" i="16"/>
  <c r="L85" i="16"/>
  <c r="I85" i="16"/>
  <c r="F85" i="16"/>
  <c r="R84" i="16"/>
  <c r="O84" i="16"/>
  <c r="J84" i="16"/>
  <c r="L84" i="16"/>
  <c r="I84" i="16"/>
  <c r="F84" i="16"/>
  <c r="R83" i="16"/>
  <c r="O83" i="16"/>
  <c r="J83" i="16"/>
  <c r="L83" i="16"/>
  <c r="I83" i="16"/>
  <c r="F83" i="16"/>
  <c r="R82" i="16"/>
  <c r="O82" i="16"/>
  <c r="J82" i="16"/>
  <c r="L82" i="16"/>
  <c r="I82" i="16"/>
  <c r="F82" i="16"/>
  <c r="R81" i="16"/>
  <c r="O81" i="16"/>
  <c r="J81" i="16"/>
  <c r="L81" i="16"/>
  <c r="I81" i="16"/>
  <c r="F81" i="16"/>
  <c r="R80" i="16"/>
  <c r="O80" i="16"/>
  <c r="J80" i="16"/>
  <c r="L80" i="16"/>
  <c r="I80" i="16"/>
  <c r="F80" i="16"/>
  <c r="R79" i="16"/>
  <c r="O79" i="16"/>
  <c r="J79" i="16"/>
  <c r="L79" i="16"/>
  <c r="I79" i="16"/>
  <c r="F79" i="16"/>
  <c r="R78" i="16"/>
  <c r="O78" i="16"/>
  <c r="J78" i="16"/>
  <c r="L78" i="16"/>
  <c r="I78" i="16"/>
  <c r="F78" i="16"/>
  <c r="R77" i="16"/>
  <c r="O77" i="16"/>
  <c r="J77" i="16"/>
  <c r="L77" i="16"/>
  <c r="I77" i="16"/>
  <c r="F77" i="16"/>
  <c r="R76" i="16"/>
  <c r="O76" i="16"/>
  <c r="J76" i="16"/>
  <c r="L76" i="16"/>
  <c r="I76" i="16"/>
  <c r="F76" i="16"/>
  <c r="R75" i="16"/>
  <c r="O75" i="16"/>
  <c r="J75" i="16"/>
  <c r="L75" i="16"/>
  <c r="I75" i="16"/>
  <c r="F75" i="16"/>
  <c r="R74" i="16"/>
  <c r="O74" i="16"/>
  <c r="O55" i="16"/>
  <c r="O56" i="16"/>
  <c r="O57" i="16"/>
  <c r="O58" i="16"/>
  <c r="O59" i="16"/>
  <c r="O60" i="16"/>
  <c r="O61" i="16"/>
  <c r="O62" i="16"/>
  <c r="O63" i="16"/>
  <c r="O64" i="16"/>
  <c r="O65" i="16"/>
  <c r="O66" i="16"/>
  <c r="O67" i="16"/>
  <c r="O68" i="16"/>
  <c r="O69" i="16"/>
  <c r="O70" i="16"/>
  <c r="O71" i="16"/>
  <c r="O72" i="16"/>
  <c r="O73" i="16"/>
  <c r="O104" i="16"/>
  <c r="AA24" i="6"/>
  <c r="J74" i="16"/>
  <c r="L74" i="16"/>
  <c r="I74" i="16"/>
  <c r="F74" i="16"/>
  <c r="R73" i="16"/>
  <c r="J73" i="16"/>
  <c r="L73" i="16"/>
  <c r="I73" i="16"/>
  <c r="F73" i="16"/>
  <c r="R72" i="16"/>
  <c r="R15" i="16"/>
  <c r="R16" i="16"/>
  <c r="R17" i="16"/>
  <c r="R18" i="16"/>
  <c r="R19" i="16"/>
  <c r="R20" i="16"/>
  <c r="R21" i="16"/>
  <c r="R22" i="16"/>
  <c r="R23" i="16"/>
  <c r="R24" i="16"/>
  <c r="R25" i="16"/>
  <c r="R26" i="16"/>
  <c r="R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0" i="16"/>
  <c r="R51" i="16"/>
  <c r="R52" i="16"/>
  <c r="R53" i="16"/>
  <c r="R54" i="16"/>
  <c r="R55" i="16"/>
  <c r="R56" i="16"/>
  <c r="R57" i="16"/>
  <c r="R58" i="16"/>
  <c r="R59" i="16"/>
  <c r="R60" i="16"/>
  <c r="R61" i="16"/>
  <c r="R62" i="16"/>
  <c r="R63" i="16"/>
  <c r="R64" i="16"/>
  <c r="R65" i="16"/>
  <c r="R66" i="16"/>
  <c r="R67" i="16"/>
  <c r="R68" i="16"/>
  <c r="R69" i="16"/>
  <c r="R70" i="16"/>
  <c r="R71" i="16"/>
  <c r="Q97" i="16"/>
  <c r="J72" i="16"/>
  <c r="L72" i="16"/>
  <c r="I72" i="16"/>
  <c r="F72" i="16"/>
  <c r="R104" i="16"/>
  <c r="AI24" i="6"/>
  <c r="J71" i="16"/>
  <c r="L71" i="16"/>
  <c r="I71" i="16"/>
  <c r="F71" i="16"/>
  <c r="J70" i="16"/>
  <c r="L70" i="16"/>
  <c r="I70" i="16"/>
  <c r="F70" i="16"/>
  <c r="J69" i="16"/>
  <c r="L69" i="16"/>
  <c r="I69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104" i="16"/>
  <c r="M24" i="6"/>
  <c r="F69" i="16"/>
  <c r="J68" i="16"/>
  <c r="L68" i="16"/>
  <c r="F68" i="16"/>
  <c r="J67" i="16"/>
  <c r="L67" i="16"/>
  <c r="F67" i="16"/>
  <c r="J66" i="16"/>
  <c r="L66" i="16"/>
  <c r="F66" i="16"/>
  <c r="J65" i="16"/>
  <c r="L65" i="16"/>
  <c r="F65" i="16"/>
  <c r="J64" i="16"/>
  <c r="L64" i="16"/>
  <c r="F64" i="16"/>
  <c r="J63" i="16"/>
  <c r="L63" i="16"/>
  <c r="F63" i="16"/>
  <c r="J62" i="16"/>
  <c r="L62" i="16"/>
  <c r="F62" i="16"/>
  <c r="J61" i="16"/>
  <c r="L61" i="16"/>
  <c r="F61" i="16"/>
  <c r="J60" i="16"/>
  <c r="L60" i="16"/>
  <c r="F60" i="16"/>
  <c r="J59" i="16"/>
  <c r="L59" i="16"/>
  <c r="F59" i="16"/>
  <c r="J58" i="16"/>
  <c r="L58" i="16"/>
  <c r="F58" i="16"/>
  <c r="F55" i="16"/>
  <c r="F56" i="16"/>
  <c r="F57" i="16"/>
  <c r="F104" i="16"/>
  <c r="G24" i="6"/>
  <c r="J57" i="16"/>
  <c r="L57" i="16"/>
  <c r="J56" i="16"/>
  <c r="L56" i="16"/>
  <c r="J55" i="16"/>
  <c r="L55" i="16"/>
  <c r="O54" i="16"/>
  <c r="J54" i="16"/>
  <c r="L54" i="16"/>
  <c r="O53" i="16"/>
  <c r="J53" i="16"/>
  <c r="L53" i="16"/>
  <c r="O52" i="16"/>
  <c r="J52" i="16"/>
  <c r="L52" i="16"/>
  <c r="O51" i="16"/>
  <c r="J51" i="16"/>
  <c r="L51" i="16"/>
  <c r="O50" i="16"/>
  <c r="J50" i="16"/>
  <c r="L50" i="16"/>
  <c r="O49" i="16"/>
  <c r="J49" i="16"/>
  <c r="L49" i="16"/>
  <c r="O48" i="16"/>
  <c r="J48" i="16"/>
  <c r="L48" i="16"/>
  <c r="O47" i="16"/>
  <c r="J47" i="16"/>
  <c r="L47" i="16"/>
  <c r="O46" i="16"/>
  <c r="J46" i="16"/>
  <c r="L46" i="16"/>
  <c r="F97" i="16"/>
  <c r="O45" i="16"/>
  <c r="J45" i="16"/>
  <c r="L45" i="16"/>
  <c r="O4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5" i="16"/>
  <c r="O36" i="16"/>
  <c r="O37" i="16"/>
  <c r="O38" i="16"/>
  <c r="O39" i="16"/>
  <c r="O40" i="16"/>
  <c r="O41" i="16"/>
  <c r="O42" i="16"/>
  <c r="O43" i="16"/>
  <c r="O103" i="16"/>
  <c r="Y24" i="6" s="1"/>
  <c r="AE24" i="6" s="1"/>
  <c r="J44" i="16"/>
  <c r="L44" i="16"/>
  <c r="J43" i="16"/>
  <c r="L43" i="16"/>
  <c r="J42" i="16"/>
  <c r="L42" i="16"/>
  <c r="J41" i="16"/>
  <c r="L41" i="16"/>
  <c r="J40" i="16"/>
  <c r="L40" i="16"/>
  <c r="J39" i="16"/>
  <c r="L39" i="16"/>
  <c r="J38" i="16"/>
  <c r="L38" i="16"/>
  <c r="J37" i="16"/>
  <c r="L37" i="16"/>
  <c r="J36" i="16"/>
  <c r="L36" i="16"/>
  <c r="J35" i="16"/>
  <c r="L35" i="16"/>
  <c r="J34" i="16"/>
  <c r="L34" i="16"/>
  <c r="J33" i="16"/>
  <c r="L33" i="16"/>
  <c r="J32" i="16"/>
  <c r="L32" i="16"/>
  <c r="J31" i="16"/>
  <c r="L31" i="16"/>
  <c r="J30" i="16"/>
  <c r="L30" i="16"/>
  <c r="J29" i="16"/>
  <c r="L29" i="16"/>
  <c r="J28" i="16"/>
  <c r="L28" i="16"/>
  <c r="J27" i="16"/>
  <c r="L27" i="16"/>
  <c r="J26" i="16"/>
  <c r="L26" i="16"/>
  <c r="J25" i="16"/>
  <c r="L25" i="16"/>
  <c r="J24" i="16"/>
  <c r="L24" i="16"/>
  <c r="J23" i="16"/>
  <c r="L23" i="16"/>
  <c r="J22" i="16"/>
  <c r="L22" i="16"/>
  <c r="J21" i="16"/>
  <c r="L21" i="16"/>
  <c r="J20" i="16"/>
  <c r="L20" i="16"/>
  <c r="J19" i="16"/>
  <c r="L19" i="16"/>
  <c r="J18" i="16"/>
  <c r="L18" i="16"/>
  <c r="J17" i="16"/>
  <c r="L17" i="16"/>
  <c r="J16" i="16"/>
  <c r="L16" i="16"/>
  <c r="J15" i="16"/>
  <c r="L15" i="16"/>
  <c r="P51" i="15"/>
  <c r="M51" i="15"/>
  <c r="P59" i="15" s="1"/>
  <c r="G51" i="15"/>
  <c r="J59" i="15" s="1"/>
  <c r="E51" i="15"/>
  <c r="G59" i="15" s="1"/>
  <c r="R49" i="15"/>
  <c r="O49" i="15"/>
  <c r="J49" i="15"/>
  <c r="L49" i="15" s="1"/>
  <c r="I49" i="15"/>
  <c r="F49" i="15"/>
  <c r="R48" i="15"/>
  <c r="O48" i="15"/>
  <c r="J48" i="15"/>
  <c r="L48" i="15" s="1"/>
  <c r="I48" i="15"/>
  <c r="F48" i="15"/>
  <c r="R47" i="15"/>
  <c r="O47" i="15"/>
  <c r="J47" i="15"/>
  <c r="L47" i="15" s="1"/>
  <c r="I47" i="15"/>
  <c r="F47" i="15"/>
  <c r="R46" i="15"/>
  <c r="O46" i="15"/>
  <c r="J46" i="15"/>
  <c r="L46" i="15" s="1"/>
  <c r="I46" i="15"/>
  <c r="F46" i="15"/>
  <c r="F51" i="15" s="1"/>
  <c r="R45" i="15"/>
  <c r="O45" i="15"/>
  <c r="O57" i="15" s="1"/>
  <c r="Y25" i="6" s="1"/>
  <c r="J45" i="15"/>
  <c r="L45" i="15" s="1"/>
  <c r="I45" i="15"/>
  <c r="F45" i="15"/>
  <c r="R44" i="15"/>
  <c r="O44" i="15"/>
  <c r="J44" i="15"/>
  <c r="L44" i="15" s="1"/>
  <c r="I44" i="15"/>
  <c r="F44" i="15"/>
  <c r="R43" i="15"/>
  <c r="O43" i="15"/>
  <c r="J43" i="15"/>
  <c r="L43" i="15" s="1"/>
  <c r="I43" i="15"/>
  <c r="F43" i="15"/>
  <c r="R42" i="15"/>
  <c r="O42" i="15"/>
  <c r="J42" i="15"/>
  <c r="L42" i="15" s="1"/>
  <c r="I42" i="15"/>
  <c r="F42" i="15"/>
  <c r="R41" i="15"/>
  <c r="O41" i="15"/>
  <c r="J41" i="15"/>
  <c r="L41" i="15" s="1"/>
  <c r="I41" i="15"/>
  <c r="F41" i="15"/>
  <c r="R40" i="15"/>
  <c r="O40" i="15"/>
  <c r="J40" i="15"/>
  <c r="L40" i="15" s="1"/>
  <c r="I40" i="15"/>
  <c r="F40" i="15"/>
  <c r="R39" i="15"/>
  <c r="O39" i="15"/>
  <c r="J39" i="15"/>
  <c r="L39" i="15" s="1"/>
  <c r="I39" i="15"/>
  <c r="F39" i="15"/>
  <c r="R38" i="15"/>
  <c r="O38" i="15"/>
  <c r="J38" i="15"/>
  <c r="L38" i="15" s="1"/>
  <c r="I38" i="15"/>
  <c r="F38" i="15"/>
  <c r="R37" i="15"/>
  <c r="O37" i="15"/>
  <c r="J37" i="15"/>
  <c r="L37" i="15" s="1"/>
  <c r="I37" i="15"/>
  <c r="F37" i="15"/>
  <c r="R36" i="15"/>
  <c r="O36" i="15"/>
  <c r="J36" i="15"/>
  <c r="L36" i="15" s="1"/>
  <c r="I36" i="15"/>
  <c r="F36" i="15"/>
  <c r="R35" i="15"/>
  <c r="O35" i="15"/>
  <c r="J35" i="15"/>
  <c r="L35" i="15" s="1"/>
  <c r="I35" i="15"/>
  <c r="I58" i="15" s="1"/>
  <c r="M25" i="6" s="1"/>
  <c r="F35" i="15"/>
  <c r="R34" i="15"/>
  <c r="O34" i="15"/>
  <c r="J34" i="15"/>
  <c r="L34" i="15" s="1"/>
  <c r="I34" i="15"/>
  <c r="F34" i="15"/>
  <c r="R33" i="15"/>
  <c r="O33" i="15"/>
  <c r="J33" i="15"/>
  <c r="L33" i="15" s="1"/>
  <c r="I33" i="15"/>
  <c r="F33" i="15"/>
  <c r="R32" i="15"/>
  <c r="O32" i="15"/>
  <c r="J32" i="15"/>
  <c r="L32" i="15" s="1"/>
  <c r="I32" i="15"/>
  <c r="F32" i="15"/>
  <c r="R31" i="15"/>
  <c r="R58" i="15" s="1"/>
  <c r="AI25" i="6" s="1"/>
  <c r="O31" i="15"/>
  <c r="J31" i="15"/>
  <c r="L31" i="15" s="1"/>
  <c r="I31" i="15"/>
  <c r="F31" i="15"/>
  <c r="R30" i="15"/>
  <c r="O30" i="15"/>
  <c r="J30" i="15"/>
  <c r="L30" i="15" s="1"/>
  <c r="I30" i="15"/>
  <c r="F30" i="15"/>
  <c r="R29" i="15"/>
  <c r="O29" i="15"/>
  <c r="J29" i="15"/>
  <c r="L29" i="15" s="1"/>
  <c r="I29" i="15"/>
  <c r="F29" i="15"/>
  <c r="R28" i="15"/>
  <c r="O28" i="15"/>
  <c r="J28" i="15"/>
  <c r="L28" i="15" s="1"/>
  <c r="I28" i="15"/>
  <c r="F28" i="15"/>
  <c r="R27" i="15"/>
  <c r="O27" i="15"/>
  <c r="J27" i="15"/>
  <c r="L27" i="15" s="1"/>
  <c r="I27" i="15"/>
  <c r="F27" i="15"/>
  <c r="R26" i="15"/>
  <c r="O26" i="15"/>
  <c r="J26" i="15"/>
  <c r="L26" i="15" s="1"/>
  <c r="I26" i="15"/>
  <c r="F26" i="15"/>
  <c r="R25" i="15"/>
  <c r="O25" i="15"/>
  <c r="J25" i="15"/>
  <c r="L25" i="15" s="1"/>
  <c r="I25" i="15"/>
  <c r="F25" i="15"/>
  <c r="R24" i="15"/>
  <c r="O24" i="15"/>
  <c r="J24" i="15"/>
  <c r="L24" i="15" s="1"/>
  <c r="I24" i="15"/>
  <c r="F24" i="15"/>
  <c r="R23" i="15"/>
  <c r="O23" i="15"/>
  <c r="J23" i="15"/>
  <c r="L23" i="15" s="1"/>
  <c r="I23" i="15"/>
  <c r="F23" i="15"/>
  <c r="R22" i="15"/>
  <c r="O22" i="15"/>
  <c r="J22" i="15"/>
  <c r="L22" i="15" s="1"/>
  <c r="I22" i="15"/>
  <c r="F22" i="15"/>
  <c r="R21" i="15"/>
  <c r="O21" i="15"/>
  <c r="J21" i="15"/>
  <c r="L21" i="15" s="1"/>
  <c r="I21" i="15"/>
  <c r="F21" i="15"/>
  <c r="R20" i="15"/>
  <c r="O20" i="15"/>
  <c r="J20" i="15"/>
  <c r="L20" i="15" s="1"/>
  <c r="I20" i="15"/>
  <c r="F20" i="15"/>
  <c r="R19" i="15"/>
  <c r="O19" i="15"/>
  <c r="J19" i="15"/>
  <c r="L19" i="15" s="1"/>
  <c r="I19" i="15"/>
  <c r="F19" i="15"/>
  <c r="R18" i="15"/>
  <c r="O18" i="15"/>
  <c r="J18" i="15"/>
  <c r="L18" i="15" s="1"/>
  <c r="I18" i="15"/>
  <c r="F18" i="15"/>
  <c r="R17" i="15"/>
  <c r="O17" i="15"/>
  <c r="J17" i="15"/>
  <c r="L17" i="15" s="1"/>
  <c r="I17" i="15"/>
  <c r="F17" i="15"/>
  <c r="R16" i="15"/>
  <c r="O16" i="15"/>
  <c r="J16" i="15"/>
  <c r="L16" i="15" s="1"/>
  <c r="I16" i="15"/>
  <c r="F16" i="15"/>
  <c r="R15" i="15"/>
  <c r="O15" i="15"/>
  <c r="J15" i="15"/>
  <c r="I15" i="15"/>
  <c r="F15" i="15"/>
  <c r="Q53" i="14"/>
  <c r="AJ23" i="6"/>
  <c r="Q51" i="14"/>
  <c r="AF23" i="6"/>
  <c r="H53" i="14"/>
  <c r="N23" i="6"/>
  <c r="H51" i="14"/>
  <c r="J23" i="6"/>
  <c r="N53" i="14"/>
  <c r="AB23" i="6"/>
  <c r="N51" i="14"/>
  <c r="X23" i="6"/>
  <c r="E53" i="14"/>
  <c r="H23" i="6"/>
  <c r="E52" i="14"/>
  <c r="F23" i="6"/>
  <c r="E51" i="14"/>
  <c r="D23" i="6"/>
  <c r="P45" i="14"/>
  <c r="S53" i="14"/>
  <c r="M45" i="14"/>
  <c r="P52" i="14"/>
  <c r="G45" i="14"/>
  <c r="J53" i="14"/>
  <c r="E45" i="14"/>
  <c r="R43" i="14"/>
  <c r="O43" i="14"/>
  <c r="J43" i="14"/>
  <c r="L43" i="14"/>
  <c r="I43" i="14"/>
  <c r="F43" i="14"/>
  <c r="R42" i="14"/>
  <c r="O42" i="14"/>
  <c r="J42" i="14"/>
  <c r="L42" i="14"/>
  <c r="I42" i="14"/>
  <c r="F42" i="14"/>
  <c r="R41" i="14"/>
  <c r="O41" i="14"/>
  <c r="J41" i="14"/>
  <c r="L41" i="14"/>
  <c r="I41" i="14"/>
  <c r="F41" i="14"/>
  <c r="R40" i="14"/>
  <c r="O40" i="14"/>
  <c r="J40" i="14"/>
  <c r="L40" i="14"/>
  <c r="I40" i="14"/>
  <c r="F40" i="14"/>
  <c r="R39" i="14"/>
  <c r="O39" i="14"/>
  <c r="J39" i="14"/>
  <c r="L39" i="14"/>
  <c r="I39" i="14"/>
  <c r="F39" i="14"/>
  <c r="R38" i="14"/>
  <c r="O38" i="14"/>
  <c r="J38" i="14"/>
  <c r="L38" i="14"/>
  <c r="I38" i="14"/>
  <c r="F38" i="14"/>
  <c r="R37" i="14"/>
  <c r="O37" i="14"/>
  <c r="J37" i="14"/>
  <c r="L37" i="14"/>
  <c r="I37" i="14"/>
  <c r="F37" i="14"/>
  <c r="R36" i="14"/>
  <c r="O36" i="14"/>
  <c r="J36" i="14"/>
  <c r="L36" i="14"/>
  <c r="I36" i="14"/>
  <c r="I33" i="14"/>
  <c r="I34" i="14"/>
  <c r="I35" i="14"/>
  <c r="I52" i="14"/>
  <c r="M23" i="6"/>
  <c r="F36" i="14"/>
  <c r="R35" i="14"/>
  <c r="O35" i="14"/>
  <c r="J35" i="14"/>
  <c r="L35" i="14"/>
  <c r="F35" i="14"/>
  <c r="R34" i="14"/>
  <c r="O34" i="14"/>
  <c r="J34" i="14"/>
  <c r="L34" i="14"/>
  <c r="F34" i="14"/>
  <c r="R33" i="14"/>
  <c r="R52" i="14"/>
  <c r="AI23" i="6"/>
  <c r="O33" i="14"/>
  <c r="J33" i="14"/>
  <c r="L33" i="14"/>
  <c r="F33" i="14"/>
  <c r="F52" i="14"/>
  <c r="G23" i="6"/>
  <c r="R32" i="14"/>
  <c r="O32" i="14"/>
  <c r="J32" i="14"/>
  <c r="L32" i="14"/>
  <c r="I32" i="14"/>
  <c r="I27" i="14"/>
  <c r="I28" i="14"/>
  <c r="I29" i="14"/>
  <c r="I30" i="14"/>
  <c r="I31" i="14"/>
  <c r="I53" i="14"/>
  <c r="O23" i="6"/>
  <c r="F32" i="14"/>
  <c r="R31" i="14"/>
  <c r="O31" i="14"/>
  <c r="J31" i="14"/>
  <c r="L31" i="14"/>
  <c r="F31" i="14"/>
  <c r="R30" i="14"/>
  <c r="R15" i="14"/>
  <c r="R16" i="14"/>
  <c r="R17" i="14"/>
  <c r="R18" i="14"/>
  <c r="R19" i="14"/>
  <c r="R20" i="14"/>
  <c r="R21" i="14"/>
  <c r="R22" i="14"/>
  <c r="R23" i="14"/>
  <c r="R24" i="14"/>
  <c r="R25" i="14"/>
  <c r="R26" i="14"/>
  <c r="R27" i="14"/>
  <c r="R28" i="14"/>
  <c r="R29" i="14"/>
  <c r="Q45" i="14"/>
  <c r="O30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O28" i="14"/>
  <c r="O29" i="14"/>
  <c r="N45" i="14"/>
  <c r="J30" i="14"/>
  <c r="L30" i="14"/>
  <c r="F30" i="14"/>
  <c r="J29" i="14"/>
  <c r="L29" i="14"/>
  <c r="F29" i="14"/>
  <c r="J28" i="14"/>
  <c r="L28" i="14"/>
  <c r="F28" i="14"/>
  <c r="J27" i="14"/>
  <c r="F27" i="14"/>
  <c r="F53" i="14"/>
  <c r="I23" i="6"/>
  <c r="J26" i="14"/>
  <c r="L26" i="14"/>
  <c r="I26" i="14"/>
  <c r="F26" i="14"/>
  <c r="J25" i="14"/>
  <c r="L25" i="14"/>
  <c r="I25" i="14"/>
  <c r="F25" i="14"/>
  <c r="J24" i="14"/>
  <c r="L24" i="14"/>
  <c r="I24" i="14"/>
  <c r="F24" i="14"/>
  <c r="J23" i="14"/>
  <c r="L23" i="14"/>
  <c r="I23" i="14"/>
  <c r="F23" i="14"/>
  <c r="J22" i="14"/>
  <c r="L22" i="14"/>
  <c r="I22" i="14"/>
  <c r="F22" i="14"/>
  <c r="J21" i="14"/>
  <c r="L21" i="14"/>
  <c r="I21" i="14"/>
  <c r="F21" i="14"/>
  <c r="J20" i="14"/>
  <c r="L20" i="14"/>
  <c r="I20" i="14"/>
  <c r="F20" i="14"/>
  <c r="J19" i="14"/>
  <c r="L19" i="14"/>
  <c r="I19" i="14"/>
  <c r="F19" i="14"/>
  <c r="J18" i="14"/>
  <c r="L18" i="14"/>
  <c r="I18" i="14"/>
  <c r="F18" i="14"/>
  <c r="J17" i="14"/>
  <c r="I17" i="14"/>
  <c r="F17" i="14"/>
  <c r="J16" i="14"/>
  <c r="I16" i="14"/>
  <c r="F16" i="14"/>
  <c r="J15" i="14"/>
  <c r="I15" i="14"/>
  <c r="F15" i="14"/>
  <c r="Q108" i="13"/>
  <c r="Q107" i="13"/>
  <c r="AH21" i="6"/>
  <c r="Q106" i="13"/>
  <c r="N108" i="13"/>
  <c r="AB21" i="6"/>
  <c r="N107" i="13"/>
  <c r="Z21" i="6"/>
  <c r="N106" i="13"/>
  <c r="X21" i="6"/>
  <c r="H108" i="13"/>
  <c r="N21" i="6"/>
  <c r="H107" i="13"/>
  <c r="H106" i="13"/>
  <c r="J21" i="6"/>
  <c r="E108" i="13"/>
  <c r="H21" i="6"/>
  <c r="E106" i="13"/>
  <c r="D21" i="6"/>
  <c r="E107" i="13"/>
  <c r="F21" i="6"/>
  <c r="R80" i="13"/>
  <c r="O80" i="13"/>
  <c r="J80" i="13"/>
  <c r="L80" i="13"/>
  <c r="I80" i="13"/>
  <c r="F80" i="13"/>
  <c r="R79" i="13"/>
  <c r="O79" i="13"/>
  <c r="J79" i="13"/>
  <c r="L79" i="13"/>
  <c r="I79" i="13"/>
  <c r="F79" i="13"/>
  <c r="R78" i="13"/>
  <c r="O78" i="13"/>
  <c r="J78" i="13"/>
  <c r="L78" i="13"/>
  <c r="I78" i="13"/>
  <c r="F78" i="13"/>
  <c r="R77" i="13"/>
  <c r="O77" i="13"/>
  <c r="J77" i="13"/>
  <c r="L77" i="13"/>
  <c r="I77" i="13"/>
  <c r="F77" i="13"/>
  <c r="R76" i="13"/>
  <c r="O76" i="13"/>
  <c r="J76" i="13"/>
  <c r="L76" i="13"/>
  <c r="I76" i="13"/>
  <c r="F76" i="13"/>
  <c r="R75" i="13"/>
  <c r="O75" i="13"/>
  <c r="J75" i="13"/>
  <c r="L75" i="13"/>
  <c r="I75" i="13"/>
  <c r="F75" i="13"/>
  <c r="R74" i="13"/>
  <c r="O74" i="13"/>
  <c r="J74" i="13"/>
  <c r="L74" i="13"/>
  <c r="I74" i="13"/>
  <c r="F74" i="13"/>
  <c r="R73" i="13"/>
  <c r="O73" i="13"/>
  <c r="J73" i="13"/>
  <c r="L73" i="13"/>
  <c r="I73" i="13"/>
  <c r="F73" i="13"/>
  <c r="R72" i="13"/>
  <c r="O72" i="13"/>
  <c r="J72" i="13"/>
  <c r="L72" i="13"/>
  <c r="I72" i="13"/>
  <c r="F72" i="13"/>
  <c r="R71" i="13"/>
  <c r="O71" i="13"/>
  <c r="J71" i="13"/>
  <c r="L71" i="13"/>
  <c r="I71" i="13"/>
  <c r="F71" i="13"/>
  <c r="R70" i="13"/>
  <c r="O70" i="13"/>
  <c r="J70" i="13"/>
  <c r="L70" i="13"/>
  <c r="I70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81" i="13"/>
  <c r="I82" i="13"/>
  <c r="I83" i="13"/>
  <c r="I84" i="13"/>
  <c r="I85" i="13"/>
  <c r="I107" i="13"/>
  <c r="M21" i="6"/>
  <c r="F70" i="13"/>
  <c r="R69" i="13"/>
  <c r="O69" i="13"/>
  <c r="J69" i="13"/>
  <c r="L69" i="13"/>
  <c r="F69" i="13"/>
  <c r="R68" i="13"/>
  <c r="O68" i="13"/>
  <c r="J68" i="13"/>
  <c r="L68" i="13"/>
  <c r="F68" i="13"/>
  <c r="R67" i="13"/>
  <c r="O67" i="13"/>
  <c r="J67" i="13"/>
  <c r="L67" i="13"/>
  <c r="F67" i="13"/>
  <c r="R87" i="13"/>
  <c r="O87" i="13"/>
  <c r="J87" i="13"/>
  <c r="L87" i="13"/>
  <c r="I87" i="13"/>
  <c r="F87" i="13"/>
  <c r="R86" i="13"/>
  <c r="O86" i="13"/>
  <c r="J86" i="13"/>
  <c r="L86" i="13"/>
  <c r="I86" i="13"/>
  <c r="F86" i="13"/>
  <c r="R85" i="13"/>
  <c r="O85" i="13"/>
  <c r="J85" i="13"/>
  <c r="L85" i="13"/>
  <c r="F85" i="13"/>
  <c r="R84" i="13"/>
  <c r="O84" i="13"/>
  <c r="J84" i="13"/>
  <c r="L84" i="13"/>
  <c r="F84" i="13"/>
  <c r="R83" i="13"/>
  <c r="O83" i="13"/>
  <c r="J83" i="13"/>
  <c r="L83" i="13"/>
  <c r="F83" i="13"/>
  <c r="R82" i="13"/>
  <c r="O82" i="13"/>
  <c r="J82" i="13"/>
  <c r="L82" i="13"/>
  <c r="F82" i="13"/>
  <c r="R81" i="13"/>
  <c r="O81" i="13"/>
  <c r="J81" i="13"/>
  <c r="L81" i="13"/>
  <c r="F81" i="13"/>
  <c r="R96" i="13"/>
  <c r="O96" i="13"/>
  <c r="J96" i="13"/>
  <c r="L96" i="13"/>
  <c r="I96" i="13"/>
  <c r="F96" i="13"/>
  <c r="R93" i="13"/>
  <c r="O93" i="13"/>
  <c r="J93" i="13"/>
  <c r="L93" i="13"/>
  <c r="I93" i="13"/>
  <c r="F93" i="13"/>
  <c r="R92" i="13"/>
  <c r="O92" i="13"/>
  <c r="J92" i="13"/>
  <c r="L92" i="13"/>
  <c r="I92" i="13"/>
  <c r="F92" i="13"/>
  <c r="R91" i="13"/>
  <c r="O91" i="13"/>
  <c r="J91" i="13"/>
  <c r="L91" i="13"/>
  <c r="I91" i="13"/>
  <c r="F91" i="13"/>
  <c r="R90" i="13"/>
  <c r="O90" i="13"/>
  <c r="J90" i="13"/>
  <c r="L90" i="13"/>
  <c r="I90" i="13"/>
  <c r="F90" i="13"/>
  <c r="R89" i="13"/>
  <c r="O89" i="13"/>
  <c r="J89" i="13"/>
  <c r="L89" i="13"/>
  <c r="I89" i="13"/>
  <c r="F89" i="13"/>
  <c r="R88" i="13"/>
  <c r="O88" i="13"/>
  <c r="J88" i="13"/>
  <c r="L88" i="13"/>
  <c r="I88" i="13"/>
  <c r="F88" i="13"/>
  <c r="P100" i="13"/>
  <c r="S107" i="13"/>
  <c r="M100" i="13"/>
  <c r="G100" i="13"/>
  <c r="E100" i="13"/>
  <c r="G108" i="13"/>
  <c r="R98" i="13"/>
  <c r="O98" i="13"/>
  <c r="J98" i="13"/>
  <c r="L98" i="13"/>
  <c r="I98" i="13"/>
  <c r="F98" i="13"/>
  <c r="R66" i="13"/>
  <c r="O66" i="13"/>
  <c r="J66" i="13"/>
  <c r="L66" i="13"/>
  <c r="F66" i="13"/>
  <c r="R65" i="13"/>
  <c r="O65" i="13"/>
  <c r="J65" i="13"/>
  <c r="L65" i="13"/>
  <c r="F65" i="13"/>
  <c r="R64" i="13"/>
  <c r="O64" i="13"/>
  <c r="J64" i="13"/>
  <c r="L64" i="13"/>
  <c r="F64" i="13"/>
  <c r="R63" i="13"/>
  <c r="O63" i="13"/>
  <c r="J63" i="13"/>
  <c r="L63" i="13"/>
  <c r="F63" i="13"/>
  <c r="R62" i="13"/>
  <c r="O62" i="13"/>
  <c r="J62" i="13"/>
  <c r="L62" i="13"/>
  <c r="F62" i="13"/>
  <c r="R61" i="13"/>
  <c r="O61" i="13"/>
  <c r="J61" i="13"/>
  <c r="L61" i="13"/>
  <c r="F61" i="13"/>
  <c r="R60" i="13"/>
  <c r="O60" i="13"/>
  <c r="J60" i="13"/>
  <c r="L60" i="13"/>
  <c r="F60" i="13"/>
  <c r="R59" i="13"/>
  <c r="O59" i="13"/>
  <c r="J59" i="13"/>
  <c r="L59" i="13"/>
  <c r="F59" i="13"/>
  <c r="R58" i="13"/>
  <c r="O58" i="13"/>
  <c r="J58" i="13"/>
  <c r="L58" i="13"/>
  <c r="F58" i="13"/>
  <c r="R57" i="13"/>
  <c r="O57" i="13"/>
  <c r="J57" i="13"/>
  <c r="L57" i="13"/>
  <c r="F57" i="13"/>
  <c r="R56" i="13"/>
  <c r="O56" i="13"/>
  <c r="J56" i="13"/>
  <c r="L56" i="13"/>
  <c r="F56" i="13"/>
  <c r="R55" i="13"/>
  <c r="O55" i="13"/>
  <c r="J55" i="13"/>
  <c r="L55" i="13"/>
  <c r="I55" i="13"/>
  <c r="F55" i="13"/>
  <c r="R54" i="13"/>
  <c r="O54" i="13"/>
  <c r="J54" i="13"/>
  <c r="L54" i="13"/>
  <c r="I54" i="13"/>
  <c r="F54" i="13"/>
  <c r="R53" i="13"/>
  <c r="O53" i="13"/>
  <c r="J53" i="13"/>
  <c r="L53" i="13"/>
  <c r="I53" i="13"/>
  <c r="F53" i="13"/>
  <c r="R52" i="13"/>
  <c r="O52" i="13"/>
  <c r="J52" i="13"/>
  <c r="L52" i="13"/>
  <c r="I52" i="13"/>
  <c r="F52" i="13"/>
  <c r="R51" i="13"/>
  <c r="O51" i="13"/>
  <c r="J51" i="13"/>
  <c r="L51" i="13"/>
  <c r="I51" i="13"/>
  <c r="F51" i="13"/>
  <c r="R50" i="13"/>
  <c r="R49" i="13"/>
  <c r="R108" i="13"/>
  <c r="AK21" i="6"/>
  <c r="O50" i="13"/>
  <c r="J50" i="13"/>
  <c r="L50" i="13"/>
  <c r="I50" i="13"/>
  <c r="F50" i="13"/>
  <c r="O49" i="13"/>
  <c r="O108" i="13"/>
  <c r="AC21" i="6"/>
  <c r="J49" i="13"/>
  <c r="K108" i="13"/>
  <c r="T21" i="6"/>
  <c r="L49" i="13"/>
  <c r="L108" i="13"/>
  <c r="U21" i="6"/>
  <c r="I49" i="13"/>
  <c r="F49" i="13"/>
  <c r="F108" i="13"/>
  <c r="I21" i="6"/>
  <c r="R48" i="13"/>
  <c r="O48" i="13"/>
  <c r="J48" i="13"/>
  <c r="L48" i="13"/>
  <c r="I48" i="13"/>
  <c r="F48" i="13"/>
  <c r="R47" i="13"/>
  <c r="O47" i="13"/>
  <c r="J47" i="13"/>
  <c r="L47" i="13"/>
  <c r="I47" i="13"/>
  <c r="F47" i="13"/>
  <c r="R46" i="13"/>
  <c r="O46" i="13"/>
  <c r="J46" i="13"/>
  <c r="L46" i="13"/>
  <c r="I46" i="13"/>
  <c r="F46" i="13"/>
  <c r="R45" i="13"/>
  <c r="O45" i="13"/>
  <c r="J45" i="13"/>
  <c r="L45" i="13"/>
  <c r="I45" i="13"/>
  <c r="F45" i="13"/>
  <c r="R44" i="13"/>
  <c r="O44" i="13"/>
  <c r="J44" i="13"/>
  <c r="L44" i="13"/>
  <c r="I44" i="13"/>
  <c r="F44" i="13"/>
  <c r="R43" i="13"/>
  <c r="O43" i="13"/>
  <c r="J43" i="13"/>
  <c r="L43" i="13"/>
  <c r="I43" i="13"/>
  <c r="F43" i="13"/>
  <c r="R42" i="13"/>
  <c r="O42" i="13"/>
  <c r="J42" i="13"/>
  <c r="L42" i="13"/>
  <c r="I42" i="13"/>
  <c r="F42" i="13"/>
  <c r="R41" i="13"/>
  <c r="O41" i="13"/>
  <c r="J41" i="13"/>
  <c r="L41" i="13"/>
  <c r="I41" i="13"/>
  <c r="F41" i="13"/>
  <c r="R40" i="13"/>
  <c r="O40" i="13"/>
  <c r="J40" i="13"/>
  <c r="L40" i="13"/>
  <c r="I40" i="13"/>
  <c r="F40" i="13"/>
  <c r="R39" i="13"/>
  <c r="O39" i="13"/>
  <c r="J39" i="13"/>
  <c r="L39" i="13"/>
  <c r="I39" i="13"/>
  <c r="F39" i="13"/>
  <c r="R38" i="13"/>
  <c r="O38" i="13"/>
  <c r="J38" i="13"/>
  <c r="L38" i="13"/>
  <c r="I38" i="13"/>
  <c r="F38" i="13"/>
  <c r="R37" i="13"/>
  <c r="O37" i="13"/>
  <c r="J37" i="13"/>
  <c r="L37" i="13"/>
  <c r="I37" i="13"/>
  <c r="F37" i="13"/>
  <c r="R36" i="13"/>
  <c r="O36" i="13"/>
  <c r="J36" i="13"/>
  <c r="L36" i="13"/>
  <c r="I36" i="13"/>
  <c r="F36" i="13"/>
  <c r="R35" i="13"/>
  <c r="O35" i="13"/>
  <c r="J35" i="13"/>
  <c r="L35" i="13"/>
  <c r="I35" i="13"/>
  <c r="F35" i="13"/>
  <c r="R34" i="13"/>
  <c r="O34" i="13"/>
  <c r="J34" i="13"/>
  <c r="L34" i="13"/>
  <c r="I34" i="13"/>
  <c r="F34" i="13"/>
  <c r="R33" i="13"/>
  <c r="O33" i="13"/>
  <c r="J33" i="13"/>
  <c r="L33" i="13"/>
  <c r="I33" i="13"/>
  <c r="F33" i="13"/>
  <c r="R32" i="13"/>
  <c r="O32" i="13"/>
  <c r="J32" i="13"/>
  <c r="L32" i="13"/>
  <c r="I32" i="13"/>
  <c r="F32" i="13"/>
  <c r="R31" i="13"/>
  <c r="O31" i="13"/>
  <c r="J31" i="13"/>
  <c r="L31" i="13"/>
  <c r="I31" i="13"/>
  <c r="F31" i="13"/>
  <c r="R30" i="13"/>
  <c r="O30" i="13"/>
  <c r="J30" i="13"/>
  <c r="L30" i="13"/>
  <c r="I30" i="13"/>
  <c r="F30" i="13"/>
  <c r="R29" i="13"/>
  <c r="O29" i="13"/>
  <c r="J29" i="13"/>
  <c r="L29" i="13"/>
  <c r="I29" i="13"/>
  <c r="F29" i="13"/>
  <c r="R28" i="13"/>
  <c r="O28" i="13"/>
  <c r="J28" i="13"/>
  <c r="L28" i="13"/>
  <c r="I28" i="13"/>
  <c r="F28" i="13"/>
  <c r="R27" i="13"/>
  <c r="O27" i="13"/>
  <c r="J27" i="13"/>
  <c r="L27" i="13"/>
  <c r="I27" i="13"/>
  <c r="F27" i="13"/>
  <c r="R26" i="13"/>
  <c r="O26" i="13"/>
  <c r="J26" i="13"/>
  <c r="L26" i="13"/>
  <c r="I26" i="13"/>
  <c r="F26" i="13"/>
  <c r="R25" i="13"/>
  <c r="O25" i="13"/>
  <c r="J25" i="13"/>
  <c r="L25" i="13"/>
  <c r="I25" i="13"/>
  <c r="F25" i="13"/>
  <c r="R24" i="13"/>
  <c r="O24" i="13"/>
  <c r="J24" i="13"/>
  <c r="L24" i="13"/>
  <c r="I24" i="13"/>
  <c r="F24" i="13"/>
  <c r="R23" i="13"/>
  <c r="O23" i="13"/>
  <c r="J23" i="13"/>
  <c r="L23" i="13"/>
  <c r="I23" i="13"/>
  <c r="F23" i="13"/>
  <c r="R22" i="13"/>
  <c r="O22" i="13"/>
  <c r="J22" i="13"/>
  <c r="L22" i="13"/>
  <c r="I22" i="13"/>
  <c r="F22" i="13"/>
  <c r="R21" i="13"/>
  <c r="O21" i="13"/>
  <c r="J21" i="13"/>
  <c r="L21" i="13"/>
  <c r="I21" i="13"/>
  <c r="F21" i="13"/>
  <c r="R20" i="13"/>
  <c r="O20" i="13"/>
  <c r="J20" i="13"/>
  <c r="L20" i="13"/>
  <c r="I20" i="13"/>
  <c r="F20" i="13"/>
  <c r="R19" i="13"/>
  <c r="O19" i="13"/>
  <c r="J19" i="13"/>
  <c r="L19" i="13"/>
  <c r="I19" i="13"/>
  <c r="F19" i="13"/>
  <c r="R18" i="13"/>
  <c r="O18" i="13"/>
  <c r="J18" i="13"/>
  <c r="L18" i="13"/>
  <c r="I18" i="13"/>
  <c r="F18" i="13"/>
  <c r="R17" i="13"/>
  <c r="O17" i="13"/>
  <c r="J17" i="13"/>
  <c r="L17" i="13"/>
  <c r="I17" i="13"/>
  <c r="F17" i="13"/>
  <c r="R16" i="13"/>
  <c r="O16" i="13"/>
  <c r="J16" i="13"/>
  <c r="L16" i="13"/>
  <c r="I16" i="13"/>
  <c r="F16" i="13"/>
  <c r="R15" i="13"/>
  <c r="O15" i="13"/>
  <c r="J15" i="13"/>
  <c r="L15" i="13"/>
  <c r="I15" i="13"/>
  <c r="F15" i="13"/>
  <c r="Q77" i="2"/>
  <c r="AJ22" i="6"/>
  <c r="Q76" i="2"/>
  <c r="AH22" i="6"/>
  <c r="Q75" i="2"/>
  <c r="AF22" i="6"/>
  <c r="N77" i="2"/>
  <c r="AB22" i="6"/>
  <c r="N76" i="2"/>
  <c r="Z22" i="6"/>
  <c r="N75" i="2"/>
  <c r="X22" i="6"/>
  <c r="H77" i="2"/>
  <c r="N22" i="6"/>
  <c r="H76" i="2"/>
  <c r="L22" i="6"/>
  <c r="H75" i="2"/>
  <c r="J22" i="6"/>
  <c r="H22" i="6"/>
  <c r="E76" i="2"/>
  <c r="F22" i="6"/>
  <c r="E75" i="2"/>
  <c r="D22" i="6"/>
  <c r="Q77" i="9"/>
  <c r="AJ17" i="6"/>
  <c r="Q76" i="9"/>
  <c r="AH17" i="6"/>
  <c r="Q75" i="9"/>
  <c r="AF17" i="6"/>
  <c r="N77" i="9"/>
  <c r="N76" i="9"/>
  <c r="Z17" i="6"/>
  <c r="N75" i="9"/>
  <c r="X17" i="6"/>
  <c r="H77" i="9"/>
  <c r="N17" i="6"/>
  <c r="H76" i="9"/>
  <c r="L17" i="6"/>
  <c r="H75" i="9"/>
  <c r="E75" i="9"/>
  <c r="D17" i="6"/>
  <c r="E76" i="9"/>
  <c r="F17" i="6"/>
  <c r="Q57" i="10"/>
  <c r="AH18" i="6"/>
  <c r="Q56" i="10"/>
  <c r="AF18" i="6"/>
  <c r="N57" i="10"/>
  <c r="Z18" i="6"/>
  <c r="N56" i="10"/>
  <c r="X18" i="6"/>
  <c r="H57" i="10"/>
  <c r="L18" i="6"/>
  <c r="H56" i="10"/>
  <c r="J18" i="6"/>
  <c r="E57" i="10"/>
  <c r="G57" i="10"/>
  <c r="D18" i="6"/>
  <c r="Q52" i="11"/>
  <c r="AJ19" i="6"/>
  <c r="Q51" i="11"/>
  <c r="AH19" i="6"/>
  <c r="Q50" i="11"/>
  <c r="AF19" i="6"/>
  <c r="N52" i="11"/>
  <c r="AB19" i="6"/>
  <c r="N51" i="11"/>
  <c r="Z19" i="6"/>
  <c r="N50" i="11"/>
  <c r="X19" i="6"/>
  <c r="H52" i="11"/>
  <c r="N19" i="6"/>
  <c r="H51" i="11"/>
  <c r="L19" i="6"/>
  <c r="H50" i="11"/>
  <c r="J19" i="6"/>
  <c r="E52" i="11"/>
  <c r="H19" i="6"/>
  <c r="E51" i="11"/>
  <c r="F19" i="6"/>
  <c r="E50" i="11"/>
  <c r="D19" i="6"/>
  <c r="H69" i="12"/>
  <c r="N20" i="6"/>
  <c r="Q69" i="12"/>
  <c r="AJ20" i="6"/>
  <c r="Q68" i="12"/>
  <c r="AH20" i="6"/>
  <c r="Q67" i="12"/>
  <c r="AF20" i="6"/>
  <c r="N67" i="12"/>
  <c r="X20" i="6"/>
  <c r="E67" i="12"/>
  <c r="D20" i="6"/>
  <c r="E68" i="12"/>
  <c r="F20" i="6"/>
  <c r="E61" i="12"/>
  <c r="G69" i="12"/>
  <c r="G61" i="12"/>
  <c r="J67" i="12"/>
  <c r="M61" i="12"/>
  <c r="P68" i="12"/>
  <c r="P61" i="12"/>
  <c r="R59" i="12"/>
  <c r="O59" i="12"/>
  <c r="J59" i="12"/>
  <c r="L59" i="12"/>
  <c r="I59" i="12"/>
  <c r="F59" i="12"/>
  <c r="R58" i="12"/>
  <c r="O58" i="12"/>
  <c r="J58" i="12"/>
  <c r="L58" i="12"/>
  <c r="I58" i="12"/>
  <c r="F58" i="12"/>
  <c r="R57" i="12"/>
  <c r="O57" i="12"/>
  <c r="J57" i="12"/>
  <c r="L57" i="12"/>
  <c r="I57" i="12"/>
  <c r="F57" i="12"/>
  <c r="R56" i="12"/>
  <c r="O56" i="12"/>
  <c r="J56" i="12"/>
  <c r="L56" i="12"/>
  <c r="I56" i="12"/>
  <c r="F56" i="12"/>
  <c r="R55" i="12"/>
  <c r="O55" i="12"/>
  <c r="J55" i="12"/>
  <c r="L55" i="12"/>
  <c r="I55" i="12"/>
  <c r="F55" i="12"/>
  <c r="R54" i="12"/>
  <c r="O54" i="12"/>
  <c r="J54" i="12"/>
  <c r="L54" i="12"/>
  <c r="I54" i="12"/>
  <c r="F54" i="12"/>
  <c r="R53" i="12"/>
  <c r="O53" i="12"/>
  <c r="J53" i="12"/>
  <c r="L53" i="12"/>
  <c r="I53" i="12"/>
  <c r="F53" i="12"/>
  <c r="R52" i="12"/>
  <c r="O52" i="12"/>
  <c r="J52" i="12"/>
  <c r="L52" i="12"/>
  <c r="I52" i="12"/>
  <c r="F52" i="12"/>
  <c r="R51" i="12"/>
  <c r="O51" i="12"/>
  <c r="J51" i="12"/>
  <c r="L51" i="12"/>
  <c r="I51" i="12"/>
  <c r="F51" i="12"/>
  <c r="R50" i="12"/>
  <c r="O50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N61" i="12"/>
  <c r="J50" i="12"/>
  <c r="L50" i="12"/>
  <c r="I50" i="12"/>
  <c r="F50" i="12"/>
  <c r="R49" i="12"/>
  <c r="J49" i="12"/>
  <c r="L49" i="12"/>
  <c r="I49" i="12"/>
  <c r="F49" i="12"/>
  <c r="R48" i="12"/>
  <c r="J48" i="12"/>
  <c r="L48" i="12"/>
  <c r="I48" i="12"/>
  <c r="F48" i="12"/>
  <c r="R47" i="12"/>
  <c r="J47" i="12"/>
  <c r="L47" i="12"/>
  <c r="I47" i="12"/>
  <c r="F47" i="12"/>
  <c r="R46" i="12"/>
  <c r="J46" i="12"/>
  <c r="L46" i="12"/>
  <c r="I46" i="12"/>
  <c r="F46" i="12"/>
  <c r="R45" i="12"/>
  <c r="J45" i="12"/>
  <c r="L45" i="12"/>
  <c r="I45" i="12"/>
  <c r="F45" i="12"/>
  <c r="R44" i="12"/>
  <c r="J44" i="12"/>
  <c r="L44" i="12"/>
  <c r="I44" i="12"/>
  <c r="F44" i="12"/>
  <c r="R43" i="12"/>
  <c r="J43" i="12"/>
  <c r="L43" i="12"/>
  <c r="I43" i="12"/>
  <c r="F43" i="12"/>
  <c r="R42" i="12"/>
  <c r="J42" i="12"/>
  <c r="L42" i="12"/>
  <c r="I42" i="12"/>
  <c r="F42" i="12"/>
  <c r="R41" i="12"/>
  <c r="J41" i="12"/>
  <c r="L41" i="12"/>
  <c r="I41" i="12"/>
  <c r="F41" i="12"/>
  <c r="R40" i="12"/>
  <c r="J40" i="12"/>
  <c r="L40" i="12"/>
  <c r="I40" i="12"/>
  <c r="F40" i="12"/>
  <c r="R39" i="12"/>
  <c r="J39" i="12"/>
  <c r="L39" i="12"/>
  <c r="I39" i="12"/>
  <c r="F39" i="12"/>
  <c r="R38" i="12"/>
  <c r="J38" i="12"/>
  <c r="L38" i="12"/>
  <c r="I38" i="12"/>
  <c r="F38" i="12"/>
  <c r="R37" i="12"/>
  <c r="J37" i="12"/>
  <c r="L37" i="12"/>
  <c r="I37" i="12"/>
  <c r="F37" i="12"/>
  <c r="R36" i="12"/>
  <c r="J36" i="12"/>
  <c r="L36" i="12"/>
  <c r="I36" i="12"/>
  <c r="F36" i="12"/>
  <c r="R35" i="12"/>
  <c r="J35" i="12"/>
  <c r="L35" i="12"/>
  <c r="I35" i="12"/>
  <c r="F35" i="12"/>
  <c r="R34" i="12"/>
  <c r="J34" i="12"/>
  <c r="L34" i="12"/>
  <c r="I34" i="12"/>
  <c r="F34" i="12"/>
  <c r="R33" i="12"/>
  <c r="J33" i="12"/>
  <c r="L33" i="12"/>
  <c r="I33" i="12"/>
  <c r="F33" i="12"/>
  <c r="R32" i="12"/>
  <c r="J32" i="12"/>
  <c r="L32" i="12"/>
  <c r="I32" i="12"/>
  <c r="F32" i="12"/>
  <c r="R31" i="12"/>
  <c r="J31" i="12"/>
  <c r="L31" i="12"/>
  <c r="I31" i="12"/>
  <c r="F31" i="12"/>
  <c r="R30" i="12"/>
  <c r="J30" i="12"/>
  <c r="L30" i="12"/>
  <c r="I30" i="12"/>
  <c r="F30" i="12"/>
  <c r="R29" i="12"/>
  <c r="J29" i="12"/>
  <c r="L29" i="12"/>
  <c r="I29" i="12"/>
  <c r="F29" i="12"/>
  <c r="R28" i="12"/>
  <c r="J28" i="12"/>
  <c r="L28" i="12"/>
  <c r="I28" i="12"/>
  <c r="F28" i="12"/>
  <c r="R27" i="12"/>
  <c r="J27" i="12"/>
  <c r="L27" i="12"/>
  <c r="I27" i="12"/>
  <c r="F27" i="12"/>
  <c r="R26" i="12"/>
  <c r="J26" i="12"/>
  <c r="L26" i="12"/>
  <c r="I26" i="12"/>
  <c r="F26" i="12"/>
  <c r="R25" i="12"/>
  <c r="J25" i="12"/>
  <c r="L25" i="12"/>
  <c r="I25" i="12"/>
  <c r="F25" i="12"/>
  <c r="R24" i="12"/>
  <c r="J24" i="12"/>
  <c r="L24" i="12"/>
  <c r="I24" i="12"/>
  <c r="F24" i="12"/>
  <c r="R23" i="12"/>
  <c r="J23" i="12"/>
  <c r="L23" i="12"/>
  <c r="I23" i="12"/>
  <c r="F23" i="12"/>
  <c r="R22" i="12"/>
  <c r="R68" i="12"/>
  <c r="AI20" i="6"/>
  <c r="J22" i="12"/>
  <c r="L22" i="12"/>
  <c r="I22" i="12"/>
  <c r="F22" i="12"/>
  <c r="R21" i="12"/>
  <c r="R20" i="12"/>
  <c r="R69" i="12"/>
  <c r="AK20" i="6"/>
  <c r="J21" i="12"/>
  <c r="L21" i="12"/>
  <c r="J20" i="12"/>
  <c r="L20" i="12"/>
  <c r="L69" i="12"/>
  <c r="U20" i="6"/>
  <c r="I21" i="12"/>
  <c r="F21" i="12"/>
  <c r="O69" i="12"/>
  <c r="AC20" i="6"/>
  <c r="I20" i="12"/>
  <c r="F20" i="12"/>
  <c r="F69" i="12"/>
  <c r="I20" i="6"/>
  <c r="R19" i="12"/>
  <c r="J19" i="12"/>
  <c r="L19" i="12"/>
  <c r="I19" i="12"/>
  <c r="F19" i="12"/>
  <c r="R18" i="12"/>
  <c r="J18" i="12"/>
  <c r="L18" i="12"/>
  <c r="I18" i="12"/>
  <c r="F18" i="12"/>
  <c r="R17" i="12"/>
  <c r="J17" i="12"/>
  <c r="L17" i="12"/>
  <c r="I17" i="12"/>
  <c r="I15" i="12"/>
  <c r="I16" i="12"/>
  <c r="I67" i="12"/>
  <c r="K20" i="6"/>
  <c r="F17" i="12"/>
  <c r="F15" i="12"/>
  <c r="F16" i="12"/>
  <c r="F61" i="12"/>
  <c r="R16" i="12"/>
  <c r="J16" i="12"/>
  <c r="L16" i="12"/>
  <c r="R15" i="12"/>
  <c r="J15" i="12"/>
  <c r="L15" i="12"/>
  <c r="P44" i="11"/>
  <c r="S51" i="11"/>
  <c r="M44" i="11"/>
  <c r="P50" i="11"/>
  <c r="G44" i="11"/>
  <c r="J51" i="11"/>
  <c r="E44" i="11"/>
  <c r="R42" i="11"/>
  <c r="O42" i="11"/>
  <c r="J42" i="11"/>
  <c r="L42" i="11"/>
  <c r="I42" i="11"/>
  <c r="F42" i="11"/>
  <c r="R41" i="11"/>
  <c r="O41" i="11"/>
  <c r="J41" i="11"/>
  <c r="L41" i="11"/>
  <c r="I41" i="11"/>
  <c r="F41" i="11"/>
  <c r="R40" i="11"/>
  <c r="O40" i="11"/>
  <c r="J40" i="11"/>
  <c r="L40" i="11"/>
  <c r="I40" i="11"/>
  <c r="F40" i="11"/>
  <c r="R39" i="11"/>
  <c r="O39" i="11"/>
  <c r="J39" i="11"/>
  <c r="L39" i="11"/>
  <c r="I39" i="11"/>
  <c r="F39" i="11"/>
  <c r="R38" i="11"/>
  <c r="O38" i="11"/>
  <c r="J38" i="11"/>
  <c r="L38" i="11"/>
  <c r="I38" i="11"/>
  <c r="F38" i="11"/>
  <c r="R37" i="11"/>
  <c r="O37" i="11"/>
  <c r="J37" i="11"/>
  <c r="L37" i="11"/>
  <c r="I37" i="11"/>
  <c r="F37" i="11"/>
  <c r="R36" i="11"/>
  <c r="O36" i="11"/>
  <c r="J36" i="11"/>
  <c r="L36" i="11"/>
  <c r="I36" i="11"/>
  <c r="F36" i="11"/>
  <c r="R35" i="11"/>
  <c r="O35" i="11"/>
  <c r="J35" i="11"/>
  <c r="L35" i="11"/>
  <c r="I35" i="11"/>
  <c r="I31" i="11"/>
  <c r="I32" i="11"/>
  <c r="I33" i="11"/>
  <c r="I34" i="11"/>
  <c r="I51" i="11"/>
  <c r="M19" i="6"/>
  <c r="F35" i="11"/>
  <c r="R34" i="11"/>
  <c r="O34" i="11"/>
  <c r="J34" i="11"/>
  <c r="L34" i="11"/>
  <c r="F34" i="11"/>
  <c r="R33" i="11"/>
  <c r="O33" i="11"/>
  <c r="J33" i="11"/>
  <c r="L33" i="11"/>
  <c r="F33" i="11"/>
  <c r="R32" i="11"/>
  <c r="O32" i="11"/>
  <c r="J32" i="11"/>
  <c r="L32" i="11"/>
  <c r="F32" i="11"/>
  <c r="R31" i="11"/>
  <c r="O31" i="11"/>
  <c r="J31" i="11"/>
  <c r="L31" i="11"/>
  <c r="F31" i="11"/>
  <c r="F51" i="11"/>
  <c r="G19" i="6"/>
  <c r="R30" i="11"/>
  <c r="R52" i="11"/>
  <c r="AK19" i="6"/>
  <c r="O30" i="11"/>
  <c r="O52" i="11"/>
  <c r="AC19" i="6"/>
  <c r="J30" i="11"/>
  <c r="L30" i="11"/>
  <c r="L52" i="11"/>
  <c r="U19" i="6"/>
  <c r="I30" i="11"/>
  <c r="I52" i="11"/>
  <c r="O19" i="6"/>
  <c r="F30" i="11"/>
  <c r="F52" i="11"/>
  <c r="I19" i="6"/>
  <c r="R29" i="11"/>
  <c r="O29" i="11"/>
  <c r="J29" i="11"/>
  <c r="L29" i="11"/>
  <c r="I29" i="11"/>
  <c r="F29" i="11"/>
  <c r="R28" i="11"/>
  <c r="O28" i="11"/>
  <c r="J28" i="11"/>
  <c r="L28" i="11"/>
  <c r="I28" i="11"/>
  <c r="F28" i="11"/>
  <c r="R27" i="11"/>
  <c r="O27" i="11"/>
  <c r="J27" i="11"/>
  <c r="L27" i="11"/>
  <c r="I27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H44" i="11"/>
  <c r="F27" i="11"/>
  <c r="R26" i="11"/>
  <c r="O26" i="11"/>
  <c r="J26" i="11"/>
  <c r="L26" i="11"/>
  <c r="F26" i="11"/>
  <c r="R25" i="11"/>
  <c r="O25" i="11"/>
  <c r="J25" i="11"/>
  <c r="L25" i="11"/>
  <c r="F25" i="11"/>
  <c r="R24" i="11"/>
  <c r="O24" i="11"/>
  <c r="J24" i="11"/>
  <c r="L24" i="11"/>
  <c r="F24" i="11"/>
  <c r="R23" i="11"/>
  <c r="O23" i="11"/>
  <c r="J23" i="11"/>
  <c r="L23" i="11"/>
  <c r="F23" i="11"/>
  <c r="R22" i="11"/>
  <c r="O22" i="11"/>
  <c r="O15" i="11"/>
  <c r="O16" i="11"/>
  <c r="O17" i="11"/>
  <c r="O18" i="11"/>
  <c r="O19" i="11"/>
  <c r="O20" i="11"/>
  <c r="O21" i="11"/>
  <c r="O50" i="11"/>
  <c r="Y19" i="6"/>
  <c r="J22" i="11"/>
  <c r="L22" i="11"/>
  <c r="F22" i="11"/>
  <c r="R21" i="11"/>
  <c r="J21" i="11"/>
  <c r="L21" i="11"/>
  <c r="F21" i="11"/>
  <c r="R20" i="11"/>
  <c r="J20" i="11"/>
  <c r="L20" i="11"/>
  <c r="F20" i="11"/>
  <c r="R19" i="11"/>
  <c r="J19" i="11"/>
  <c r="L19" i="11"/>
  <c r="F19" i="11"/>
  <c r="R18" i="11"/>
  <c r="J18" i="11"/>
  <c r="L18" i="11"/>
  <c r="F18" i="11"/>
  <c r="F15" i="11"/>
  <c r="F16" i="11"/>
  <c r="F17" i="11"/>
  <c r="F50" i="11"/>
  <c r="E19" i="6"/>
  <c r="R17" i="11"/>
  <c r="J17" i="11"/>
  <c r="L17" i="11"/>
  <c r="R16" i="11"/>
  <c r="J16" i="11"/>
  <c r="L16" i="11"/>
  <c r="R15" i="11"/>
  <c r="R50" i="11"/>
  <c r="AG19" i="6"/>
  <c r="J15" i="11"/>
  <c r="L15" i="11"/>
  <c r="I50" i="11"/>
  <c r="K19" i="6"/>
  <c r="F37" i="10"/>
  <c r="I37" i="10"/>
  <c r="J37" i="10"/>
  <c r="L37" i="10"/>
  <c r="O37" i="10"/>
  <c r="R37" i="10"/>
  <c r="F38" i="10"/>
  <c r="I38" i="10"/>
  <c r="J38" i="10"/>
  <c r="L38" i="10"/>
  <c r="O38" i="10"/>
  <c r="R38" i="10"/>
  <c r="F39" i="10"/>
  <c r="I39" i="10"/>
  <c r="J39" i="10"/>
  <c r="L39" i="10"/>
  <c r="O39" i="10"/>
  <c r="R39" i="10"/>
  <c r="F40" i="10"/>
  <c r="I40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41" i="10"/>
  <c r="I43" i="10"/>
  <c r="I44" i="10"/>
  <c r="I45" i="10"/>
  <c r="I46" i="10"/>
  <c r="I47" i="10"/>
  <c r="I48" i="10"/>
  <c r="I56" i="10"/>
  <c r="K18" i="6"/>
  <c r="J40" i="10"/>
  <c r="L40" i="10"/>
  <c r="O40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41" i="10"/>
  <c r="O43" i="10"/>
  <c r="O44" i="10"/>
  <c r="O45" i="10"/>
  <c r="O46" i="10"/>
  <c r="O47" i="10"/>
  <c r="O48" i="10"/>
  <c r="O56" i="10"/>
  <c r="Y18" i="6"/>
  <c r="R40" i="10"/>
  <c r="F41" i="10"/>
  <c r="J41" i="10"/>
  <c r="L41" i="10"/>
  <c r="R41" i="10"/>
  <c r="F42" i="10"/>
  <c r="I42" i="10"/>
  <c r="J42" i="10"/>
  <c r="L42" i="10"/>
  <c r="O42" i="10"/>
  <c r="R42" i="10"/>
  <c r="F43" i="10"/>
  <c r="J43" i="10"/>
  <c r="L43" i="10"/>
  <c r="R43" i="10"/>
  <c r="P50" i="10"/>
  <c r="M50" i="10"/>
  <c r="P56" i="10"/>
  <c r="G50" i="10"/>
  <c r="R48" i="10"/>
  <c r="J48" i="10"/>
  <c r="L48" i="10"/>
  <c r="F48" i="10"/>
  <c r="R47" i="10"/>
  <c r="J47" i="10"/>
  <c r="L47" i="10"/>
  <c r="F47" i="10"/>
  <c r="R46" i="10"/>
  <c r="J46" i="10"/>
  <c r="L46" i="10"/>
  <c r="F46" i="10"/>
  <c r="R45" i="10"/>
  <c r="J45" i="10"/>
  <c r="L45" i="10"/>
  <c r="F45" i="10"/>
  <c r="R44" i="10"/>
  <c r="J44" i="10"/>
  <c r="L44" i="10"/>
  <c r="F44" i="10"/>
  <c r="R36" i="10"/>
  <c r="O36" i="10"/>
  <c r="J36" i="10"/>
  <c r="L36" i="10"/>
  <c r="I36" i="10"/>
  <c r="F36" i="10"/>
  <c r="R35" i="10"/>
  <c r="O35" i="10"/>
  <c r="J35" i="10"/>
  <c r="L35" i="10"/>
  <c r="I35" i="10"/>
  <c r="F35" i="10"/>
  <c r="R34" i="10"/>
  <c r="O34" i="10"/>
  <c r="J34" i="10"/>
  <c r="L34" i="10"/>
  <c r="I34" i="10"/>
  <c r="F34" i="10"/>
  <c r="R33" i="10"/>
  <c r="O33" i="10"/>
  <c r="J33" i="10"/>
  <c r="L33" i="10"/>
  <c r="I33" i="10"/>
  <c r="F33" i="10"/>
  <c r="R32" i="10"/>
  <c r="O32" i="10"/>
  <c r="O31" i="10"/>
  <c r="O57" i="10"/>
  <c r="AA18" i="6"/>
  <c r="J32" i="10"/>
  <c r="L32" i="10"/>
  <c r="I32" i="10"/>
  <c r="F32" i="10"/>
  <c r="R31" i="10"/>
  <c r="R57" i="10"/>
  <c r="AI18" i="6"/>
  <c r="J31" i="10"/>
  <c r="L31" i="10"/>
  <c r="I31" i="10"/>
  <c r="I57" i="10"/>
  <c r="M18" i="6"/>
  <c r="F31" i="10"/>
  <c r="R30" i="10"/>
  <c r="J30" i="10"/>
  <c r="L30" i="10"/>
  <c r="F30" i="10"/>
  <c r="R29" i="10"/>
  <c r="J29" i="10"/>
  <c r="L29" i="10"/>
  <c r="F29" i="10"/>
  <c r="R28" i="10"/>
  <c r="J28" i="10"/>
  <c r="L28" i="10"/>
  <c r="F28" i="10"/>
  <c r="R27" i="10"/>
  <c r="J27" i="10"/>
  <c r="L27" i="10"/>
  <c r="F27" i="10"/>
  <c r="R26" i="10"/>
  <c r="J26" i="10"/>
  <c r="L26" i="10"/>
  <c r="F26" i="10"/>
  <c r="R25" i="10"/>
  <c r="J25" i="10"/>
  <c r="L25" i="10"/>
  <c r="F25" i="10"/>
  <c r="R24" i="10"/>
  <c r="J24" i="10"/>
  <c r="L24" i="10"/>
  <c r="F24" i="10"/>
  <c r="R23" i="10"/>
  <c r="J23" i="10"/>
  <c r="L23" i="10"/>
  <c r="F23" i="10"/>
  <c r="R22" i="10"/>
  <c r="J22" i="10"/>
  <c r="L22" i="10"/>
  <c r="F22" i="10"/>
  <c r="R21" i="10"/>
  <c r="R15" i="10"/>
  <c r="R16" i="10"/>
  <c r="R17" i="10"/>
  <c r="R18" i="10"/>
  <c r="R19" i="10"/>
  <c r="R20" i="10"/>
  <c r="Q50" i="10"/>
  <c r="J21" i="10"/>
  <c r="L21" i="10"/>
  <c r="F21" i="10"/>
  <c r="J20" i="10"/>
  <c r="L20" i="10"/>
  <c r="F20" i="10"/>
  <c r="N50" i="10"/>
  <c r="J19" i="10"/>
  <c r="L19" i="10"/>
  <c r="F19" i="10"/>
  <c r="J18" i="10"/>
  <c r="L18" i="10"/>
  <c r="F18" i="10"/>
  <c r="J17" i="10"/>
  <c r="L17" i="10"/>
  <c r="F17" i="10"/>
  <c r="J16" i="10"/>
  <c r="L16" i="10"/>
  <c r="F16" i="10"/>
  <c r="J15" i="10"/>
  <c r="L15" i="10"/>
  <c r="H50" i="10"/>
  <c r="F15" i="10"/>
  <c r="F50" i="10"/>
  <c r="P69" i="9"/>
  <c r="S77" i="9"/>
  <c r="M69" i="9"/>
  <c r="P77" i="9"/>
  <c r="G69" i="9"/>
  <c r="E69" i="9"/>
  <c r="G77" i="9"/>
  <c r="R67" i="9"/>
  <c r="O67" i="9"/>
  <c r="J67" i="9"/>
  <c r="L67" i="9"/>
  <c r="I67" i="9"/>
  <c r="F67" i="9"/>
  <c r="R66" i="9"/>
  <c r="O66" i="9"/>
  <c r="J66" i="9"/>
  <c r="L66" i="9"/>
  <c r="I66" i="9"/>
  <c r="F66" i="9"/>
  <c r="R65" i="9"/>
  <c r="O65" i="9"/>
  <c r="J65" i="9"/>
  <c r="L65" i="9"/>
  <c r="I65" i="9"/>
  <c r="F65" i="9"/>
  <c r="R64" i="9"/>
  <c r="O64" i="9"/>
  <c r="J64" i="9"/>
  <c r="L64" i="9"/>
  <c r="I64" i="9"/>
  <c r="F64" i="9"/>
  <c r="R63" i="9"/>
  <c r="O63" i="9"/>
  <c r="J63" i="9"/>
  <c r="L63" i="9"/>
  <c r="I63" i="9"/>
  <c r="F63" i="9"/>
  <c r="R62" i="9"/>
  <c r="O62" i="9"/>
  <c r="J62" i="9"/>
  <c r="L62" i="9"/>
  <c r="I62" i="9"/>
  <c r="F62" i="9"/>
  <c r="R61" i="9"/>
  <c r="O61" i="9"/>
  <c r="J61" i="9"/>
  <c r="L61" i="9"/>
  <c r="I61" i="9"/>
  <c r="F61" i="9"/>
  <c r="R60" i="9"/>
  <c r="O60" i="9"/>
  <c r="J60" i="9"/>
  <c r="L60" i="9"/>
  <c r="I60" i="9"/>
  <c r="F60" i="9"/>
  <c r="R59" i="9"/>
  <c r="O59" i="9"/>
  <c r="J59" i="9"/>
  <c r="L59" i="9"/>
  <c r="I59" i="9"/>
  <c r="F59" i="9"/>
  <c r="R58" i="9"/>
  <c r="O58" i="9"/>
  <c r="J58" i="9"/>
  <c r="L58" i="9"/>
  <c r="I58" i="9"/>
  <c r="F58" i="9"/>
  <c r="R57" i="9"/>
  <c r="O57" i="9"/>
  <c r="J57" i="9"/>
  <c r="L57" i="9"/>
  <c r="I57" i="9"/>
  <c r="F57" i="9"/>
  <c r="R56" i="9"/>
  <c r="O56" i="9"/>
  <c r="J56" i="9"/>
  <c r="L56" i="9"/>
  <c r="I56" i="9"/>
  <c r="F56" i="9"/>
  <c r="R55" i="9"/>
  <c r="O55" i="9"/>
  <c r="J55" i="9"/>
  <c r="L55" i="9"/>
  <c r="I55" i="9"/>
  <c r="F55" i="9"/>
  <c r="R54" i="9"/>
  <c r="O54" i="9"/>
  <c r="J54" i="9"/>
  <c r="L54" i="9"/>
  <c r="I54" i="9"/>
  <c r="F54" i="9"/>
  <c r="R53" i="9"/>
  <c r="O53" i="9"/>
  <c r="J53" i="9"/>
  <c r="L53" i="9"/>
  <c r="I53" i="9"/>
  <c r="F53" i="9"/>
  <c r="R52" i="9"/>
  <c r="O52" i="9"/>
  <c r="J52" i="9"/>
  <c r="L52" i="9"/>
  <c r="I52" i="9"/>
  <c r="F52" i="9"/>
  <c r="R51" i="9"/>
  <c r="O51" i="9"/>
  <c r="J51" i="9"/>
  <c r="L51" i="9"/>
  <c r="I51" i="9"/>
  <c r="F51" i="9"/>
  <c r="R50" i="9"/>
  <c r="O50" i="9"/>
  <c r="J50" i="9"/>
  <c r="L50" i="9"/>
  <c r="I50" i="9"/>
  <c r="F50" i="9"/>
  <c r="R49" i="9"/>
  <c r="O49" i="9"/>
  <c r="J49" i="9"/>
  <c r="L49" i="9"/>
  <c r="I49" i="9"/>
  <c r="F49" i="9"/>
  <c r="R48" i="9"/>
  <c r="O48" i="9"/>
  <c r="J48" i="9"/>
  <c r="L48" i="9"/>
  <c r="I48" i="9"/>
  <c r="F48" i="9"/>
  <c r="R47" i="9"/>
  <c r="O47" i="9"/>
  <c r="J47" i="9"/>
  <c r="L47" i="9"/>
  <c r="I47" i="9"/>
  <c r="F47" i="9"/>
  <c r="R46" i="9"/>
  <c r="O46" i="9"/>
  <c r="J46" i="9"/>
  <c r="L46" i="9"/>
  <c r="I46" i="9"/>
  <c r="F46" i="9"/>
  <c r="R45" i="9"/>
  <c r="O45" i="9"/>
  <c r="J45" i="9"/>
  <c r="L45" i="9"/>
  <c r="I45" i="9"/>
  <c r="F45" i="9"/>
  <c r="R44" i="9"/>
  <c r="O44" i="9"/>
  <c r="J44" i="9"/>
  <c r="L44" i="9"/>
  <c r="I44" i="9"/>
  <c r="F44" i="9"/>
  <c r="R43" i="9"/>
  <c r="O43" i="9"/>
  <c r="J43" i="9"/>
  <c r="L43" i="9"/>
  <c r="I43" i="9"/>
  <c r="F43" i="9"/>
  <c r="R42" i="9"/>
  <c r="O42" i="9"/>
  <c r="J42" i="9"/>
  <c r="L42" i="9"/>
  <c r="I42" i="9"/>
  <c r="F42" i="9"/>
  <c r="R41" i="9"/>
  <c r="O41" i="9"/>
  <c r="J41" i="9"/>
  <c r="L41" i="9"/>
  <c r="I41" i="9"/>
  <c r="F41" i="9"/>
  <c r="R40" i="9"/>
  <c r="O40" i="9"/>
  <c r="J40" i="9"/>
  <c r="L40" i="9"/>
  <c r="I40" i="9"/>
  <c r="F40" i="9"/>
  <c r="R39" i="9"/>
  <c r="O39" i="9"/>
  <c r="J39" i="9"/>
  <c r="L39" i="9"/>
  <c r="I39" i="9"/>
  <c r="F39" i="9"/>
  <c r="R38" i="9"/>
  <c r="O38" i="9"/>
  <c r="J38" i="9"/>
  <c r="L38" i="9"/>
  <c r="I38" i="9"/>
  <c r="F38" i="9"/>
  <c r="R37" i="9"/>
  <c r="O37" i="9"/>
  <c r="J37" i="9"/>
  <c r="L37" i="9"/>
  <c r="I37" i="9"/>
  <c r="F37" i="9"/>
  <c r="R36" i="9"/>
  <c r="O36" i="9"/>
  <c r="J36" i="9"/>
  <c r="L36" i="9"/>
  <c r="I36" i="9"/>
  <c r="F36" i="9"/>
  <c r="R35" i="9"/>
  <c r="O35" i="9"/>
  <c r="J35" i="9"/>
  <c r="L35" i="9"/>
  <c r="I35" i="9"/>
  <c r="F35" i="9"/>
  <c r="R34" i="9"/>
  <c r="O34" i="9"/>
  <c r="J34" i="9"/>
  <c r="L34" i="9"/>
  <c r="I34" i="9"/>
  <c r="F34" i="9"/>
  <c r="R33" i="9"/>
  <c r="O33" i="9"/>
  <c r="J33" i="9"/>
  <c r="L33" i="9"/>
  <c r="I33" i="9"/>
  <c r="F33" i="9"/>
  <c r="R32" i="9"/>
  <c r="O32" i="9"/>
  <c r="J32" i="9"/>
  <c r="L32" i="9"/>
  <c r="I32" i="9"/>
  <c r="F32" i="9"/>
  <c r="R31" i="9"/>
  <c r="O31" i="9"/>
  <c r="J31" i="9"/>
  <c r="L31" i="9"/>
  <c r="I31" i="9"/>
  <c r="F31" i="9"/>
  <c r="R30" i="9"/>
  <c r="O30" i="9"/>
  <c r="J30" i="9"/>
  <c r="L30" i="9"/>
  <c r="I30" i="9"/>
  <c r="F30" i="9"/>
  <c r="R29" i="9"/>
  <c r="O29" i="9"/>
  <c r="J29" i="9"/>
  <c r="L29" i="9"/>
  <c r="I29" i="9"/>
  <c r="F29" i="9"/>
  <c r="R28" i="9"/>
  <c r="O28" i="9"/>
  <c r="J28" i="9"/>
  <c r="L28" i="9"/>
  <c r="I28" i="9"/>
  <c r="F28" i="9"/>
  <c r="R27" i="9"/>
  <c r="O27" i="9"/>
  <c r="J27" i="9"/>
  <c r="L27" i="9"/>
  <c r="I27" i="9"/>
  <c r="F27" i="9"/>
  <c r="R26" i="9"/>
  <c r="O26" i="9"/>
  <c r="J26" i="9"/>
  <c r="L26" i="9"/>
  <c r="I26" i="9"/>
  <c r="F26" i="9"/>
  <c r="R25" i="9"/>
  <c r="O25" i="9"/>
  <c r="J25" i="9"/>
  <c r="L25" i="9"/>
  <c r="I25" i="9"/>
  <c r="F25" i="9"/>
  <c r="R24" i="9"/>
  <c r="O24" i="9"/>
  <c r="J24" i="9"/>
  <c r="L24" i="9"/>
  <c r="I24" i="9"/>
  <c r="F24" i="9"/>
  <c r="R23" i="9"/>
  <c r="O23" i="9"/>
  <c r="J23" i="9"/>
  <c r="L23" i="9"/>
  <c r="I23" i="9"/>
  <c r="F23" i="9"/>
  <c r="R22" i="9"/>
  <c r="O22" i="9"/>
  <c r="J22" i="9"/>
  <c r="L22" i="9"/>
  <c r="I22" i="9"/>
  <c r="F22" i="9"/>
  <c r="R21" i="9"/>
  <c r="O21" i="9"/>
  <c r="J21" i="9"/>
  <c r="L21" i="9"/>
  <c r="I21" i="9"/>
  <c r="F21" i="9"/>
  <c r="R20" i="9"/>
  <c r="O20" i="9"/>
  <c r="J20" i="9"/>
  <c r="L20" i="9"/>
  <c r="I20" i="9"/>
  <c r="F20" i="9"/>
  <c r="R19" i="9"/>
  <c r="O19" i="9"/>
  <c r="J19" i="9"/>
  <c r="L19" i="9"/>
  <c r="I19" i="9"/>
  <c r="F19" i="9"/>
  <c r="R18" i="9"/>
  <c r="O18" i="9"/>
  <c r="J18" i="9"/>
  <c r="L18" i="9"/>
  <c r="I18" i="9"/>
  <c r="F18" i="9"/>
  <c r="R17" i="9"/>
  <c r="O17" i="9"/>
  <c r="J17" i="9"/>
  <c r="L17" i="9"/>
  <c r="I17" i="9"/>
  <c r="F17" i="9"/>
  <c r="R16" i="9"/>
  <c r="O16" i="9"/>
  <c r="J16" i="9"/>
  <c r="L16" i="9"/>
  <c r="I16" i="9"/>
  <c r="F16" i="9"/>
  <c r="R15" i="9"/>
  <c r="O15" i="9"/>
  <c r="J15" i="9"/>
  <c r="I15" i="9"/>
  <c r="F15" i="9"/>
  <c r="J16" i="2"/>
  <c r="L16" i="2"/>
  <c r="J17" i="2"/>
  <c r="L17" i="2"/>
  <c r="J18" i="2"/>
  <c r="L18" i="2"/>
  <c r="J19" i="2"/>
  <c r="L19" i="2"/>
  <c r="J20" i="2"/>
  <c r="L20" i="2"/>
  <c r="J21" i="2"/>
  <c r="L21" i="2"/>
  <c r="J22" i="2"/>
  <c r="L22" i="2"/>
  <c r="J23" i="2"/>
  <c r="L23" i="2"/>
  <c r="J24" i="2"/>
  <c r="L24" i="2"/>
  <c r="J25" i="2"/>
  <c r="L25" i="2"/>
  <c r="J26" i="2"/>
  <c r="L26" i="2"/>
  <c r="J27" i="2"/>
  <c r="L27" i="2"/>
  <c r="J28" i="2"/>
  <c r="L28" i="2"/>
  <c r="J29" i="2"/>
  <c r="L29" i="2"/>
  <c r="J30" i="2"/>
  <c r="L30" i="2"/>
  <c r="J31" i="2"/>
  <c r="L31" i="2"/>
  <c r="J32" i="2"/>
  <c r="L32" i="2"/>
  <c r="J33" i="2"/>
  <c r="L33" i="2"/>
  <c r="J34" i="2"/>
  <c r="L34" i="2"/>
  <c r="J35" i="2"/>
  <c r="L35" i="2"/>
  <c r="J36" i="2"/>
  <c r="L36" i="2"/>
  <c r="J37" i="2"/>
  <c r="L37" i="2"/>
  <c r="J38" i="2"/>
  <c r="L38" i="2"/>
  <c r="J39" i="2"/>
  <c r="L39" i="2"/>
  <c r="J40" i="2"/>
  <c r="J41" i="2"/>
  <c r="L41" i="2"/>
  <c r="J42" i="2"/>
  <c r="L42" i="2"/>
  <c r="J43" i="2"/>
  <c r="L43" i="2"/>
  <c r="J44" i="2"/>
  <c r="L44" i="2"/>
  <c r="J45" i="2"/>
  <c r="L45" i="2"/>
  <c r="J46" i="2"/>
  <c r="L46" i="2"/>
  <c r="J47" i="2"/>
  <c r="L47" i="2"/>
  <c r="J48" i="2"/>
  <c r="L48" i="2"/>
  <c r="J49" i="2"/>
  <c r="L49" i="2"/>
  <c r="J50" i="2"/>
  <c r="L50" i="2"/>
  <c r="J51" i="2"/>
  <c r="L51" i="2"/>
  <c r="J52" i="2"/>
  <c r="L52" i="2"/>
  <c r="J53" i="2"/>
  <c r="L53" i="2"/>
  <c r="J54" i="2"/>
  <c r="L54" i="2"/>
  <c r="J55" i="2"/>
  <c r="L55" i="2"/>
  <c r="J56" i="2"/>
  <c r="L56" i="2"/>
  <c r="J57" i="2"/>
  <c r="L57" i="2"/>
  <c r="J58" i="2"/>
  <c r="L58" i="2"/>
  <c r="J59" i="2"/>
  <c r="L59" i="2"/>
  <c r="J60" i="2"/>
  <c r="L60" i="2"/>
  <c r="J61" i="2"/>
  <c r="L61" i="2"/>
  <c r="J62" i="2"/>
  <c r="L62" i="2"/>
  <c r="J63" i="2"/>
  <c r="L63" i="2"/>
  <c r="J64" i="2"/>
  <c r="L64" i="2"/>
  <c r="J65" i="2"/>
  <c r="L65" i="2"/>
  <c r="J66" i="2"/>
  <c r="L66" i="2"/>
  <c r="J67" i="2"/>
  <c r="L67" i="2"/>
  <c r="R20" i="2"/>
  <c r="R17" i="2"/>
  <c r="R18" i="2"/>
  <c r="R19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77" i="2"/>
  <c r="AK22" i="6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16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76" i="2"/>
  <c r="AA22" i="6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77" i="2"/>
  <c r="I22" i="6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76" i="2"/>
  <c r="G22" i="6"/>
  <c r="F16" i="2"/>
  <c r="M69" i="2"/>
  <c r="P76" i="2"/>
  <c r="J15" i="2"/>
  <c r="L15" i="2"/>
  <c r="L15" i="18"/>
  <c r="G53" i="26"/>
  <c r="S51" i="26"/>
  <c r="L15" i="24"/>
  <c r="P53" i="19"/>
  <c r="L28" i="18"/>
  <c r="L30" i="17"/>
  <c r="P69" i="2"/>
  <c r="S76" i="2"/>
  <c r="E69" i="2"/>
  <c r="G77" i="2"/>
  <c r="G69" i="2"/>
  <c r="J76" i="2"/>
  <c r="O15" i="2"/>
  <c r="R15" i="2"/>
  <c r="F15" i="2"/>
  <c r="I15" i="2"/>
  <c r="R51" i="11"/>
  <c r="AI19" i="6"/>
  <c r="R77" i="9"/>
  <c r="AK17" i="6"/>
  <c r="S57" i="10"/>
  <c r="S56" i="10"/>
  <c r="S58" i="10"/>
  <c r="F57" i="10"/>
  <c r="G18" i="6"/>
  <c r="F77" i="9"/>
  <c r="I17" i="6"/>
  <c r="I77" i="9"/>
  <c r="O17" i="6"/>
  <c r="O77" i="9"/>
  <c r="AC17" i="6"/>
  <c r="AB17" i="6"/>
  <c r="J17" i="6"/>
  <c r="I76" i="2"/>
  <c r="M22" i="6"/>
  <c r="L40" i="2"/>
  <c r="O77" i="2"/>
  <c r="AC22" i="6"/>
  <c r="S106" i="13"/>
  <c r="S108" i="13"/>
  <c r="AJ21" i="6"/>
  <c r="AF21" i="6"/>
  <c r="J108" i="13"/>
  <c r="I108" i="13"/>
  <c r="O21" i="6"/>
  <c r="G50" i="11"/>
  <c r="G52" i="11"/>
  <c r="J50" i="11"/>
  <c r="R56" i="10"/>
  <c r="AG18" i="6"/>
  <c r="J58" i="10"/>
  <c r="G58" i="10"/>
  <c r="I75" i="9"/>
  <c r="K17" i="6"/>
  <c r="O67" i="12"/>
  <c r="Y20" i="6"/>
  <c r="S68" i="12"/>
  <c r="I69" i="12"/>
  <c r="O20" i="6"/>
  <c r="J69" i="12"/>
  <c r="F68" i="12"/>
  <c r="G20" i="6"/>
  <c r="S59" i="15"/>
  <c r="J58" i="15"/>
  <c r="G57" i="15"/>
  <c r="F57" i="15"/>
  <c r="E25" i="6" s="1"/>
  <c r="S57" i="15"/>
  <c r="F58" i="15"/>
  <c r="G25" i="6" s="1"/>
  <c r="I57" i="15"/>
  <c r="K25" i="6" s="1"/>
  <c r="S103" i="16"/>
  <c r="J104" i="16"/>
  <c r="P105" i="16"/>
  <c r="R51" i="14"/>
  <c r="AG23" i="6"/>
  <c r="O51" i="14"/>
  <c r="Y23" i="6"/>
  <c r="J45" i="14"/>
  <c r="AH23" i="6"/>
  <c r="L15" i="14"/>
  <c r="K53" i="14"/>
  <c r="T23" i="6"/>
  <c r="O53" i="14"/>
  <c r="AC23" i="6"/>
  <c r="L17" i="14"/>
  <c r="L27" i="14"/>
  <c r="G51" i="20"/>
  <c r="G51" i="19"/>
  <c r="S51" i="19"/>
  <c r="P52" i="19"/>
  <c r="O52" i="19"/>
  <c r="AA29" i="6"/>
  <c r="AE29" i="6" s="1"/>
  <c r="O51" i="19"/>
  <c r="Y29" i="6" s="1"/>
  <c r="F51" i="19"/>
  <c r="E29" i="6"/>
  <c r="H45" i="19"/>
  <c r="N45" i="19"/>
  <c r="G52" i="19"/>
  <c r="H45" i="18"/>
  <c r="I52" i="18"/>
  <c r="M28" i="6" s="1"/>
  <c r="K52" i="18"/>
  <c r="R28" i="6" s="1"/>
  <c r="K53" i="18"/>
  <c r="T28" i="6" s="1"/>
  <c r="P53" i="18"/>
  <c r="R51" i="18"/>
  <c r="AG28" i="6" s="1"/>
  <c r="I65" i="30"/>
  <c r="M27" i="6" s="1"/>
  <c r="K65" i="30"/>
  <c r="R27" i="6" s="1"/>
  <c r="I66" i="30"/>
  <c r="O27" i="6" s="1"/>
  <c r="O66" i="30"/>
  <c r="AC27" i="6"/>
  <c r="F65" i="30"/>
  <c r="G27" i="6"/>
  <c r="J66" i="30"/>
  <c r="I64" i="30"/>
  <c r="K27" i="6" s="1"/>
  <c r="F66" i="30"/>
  <c r="I27" i="6" s="1"/>
  <c r="P65" i="30"/>
  <c r="R66" i="30"/>
  <c r="AK27" i="6" s="1"/>
  <c r="F64" i="30"/>
  <c r="E27" i="6" s="1"/>
  <c r="G52" i="17"/>
  <c r="S52" i="17"/>
  <c r="J52" i="17"/>
  <c r="K51" i="17"/>
  <c r="F52" i="17"/>
  <c r="G26" i="6"/>
  <c r="S51" i="17"/>
  <c r="Q45" i="17"/>
  <c r="G53" i="17"/>
  <c r="P51" i="17"/>
  <c r="O45" i="17"/>
  <c r="G103" i="16"/>
  <c r="K104" i="16"/>
  <c r="R24" i="6"/>
  <c r="G104" i="16"/>
  <c r="L104" i="16"/>
  <c r="S24" i="6"/>
  <c r="P103" i="16"/>
  <c r="J103" i="16"/>
  <c r="J97" i="16"/>
  <c r="M105" i="16"/>
  <c r="K103" i="16"/>
  <c r="P24" i="6"/>
  <c r="S105" i="16"/>
  <c r="H45" i="14"/>
  <c r="L52" i="14"/>
  <c r="S23" i="6"/>
  <c r="O52" i="14"/>
  <c r="AA23" i="6"/>
  <c r="S51" i="14"/>
  <c r="S52" i="14"/>
  <c r="R53" i="14"/>
  <c r="AK23" i="6"/>
  <c r="P51" i="14"/>
  <c r="P53" i="14"/>
  <c r="I51" i="14"/>
  <c r="K23" i="6"/>
  <c r="K52" i="14"/>
  <c r="R23" i="6"/>
  <c r="J52" i="14"/>
  <c r="L53" i="14"/>
  <c r="U23" i="6"/>
  <c r="G51" i="14"/>
  <c r="M53" i="14"/>
  <c r="F51" i="14"/>
  <c r="E23" i="6"/>
  <c r="G53" i="14"/>
  <c r="K51" i="14"/>
  <c r="P23" i="6"/>
  <c r="F45" i="14"/>
  <c r="L16" i="14"/>
  <c r="L51" i="14"/>
  <c r="Q23" i="6"/>
  <c r="W23" i="6" s="1"/>
  <c r="J51" i="14"/>
  <c r="G52" i="14"/>
  <c r="K76" i="2"/>
  <c r="R22" i="6"/>
  <c r="F69" i="2"/>
  <c r="L76" i="2"/>
  <c r="S22" i="6"/>
  <c r="I77" i="2"/>
  <c r="O22" i="6"/>
  <c r="N69" i="2"/>
  <c r="R76" i="2"/>
  <c r="AI22" i="6"/>
  <c r="R75" i="2"/>
  <c r="AG22" i="6"/>
  <c r="Q69" i="2"/>
  <c r="O75" i="2"/>
  <c r="Y22" i="6"/>
  <c r="K75" i="2"/>
  <c r="P22" i="6"/>
  <c r="L77" i="2"/>
  <c r="U22" i="6"/>
  <c r="J69" i="2"/>
  <c r="K77" i="2"/>
  <c r="T22" i="6"/>
  <c r="P75" i="2"/>
  <c r="P77" i="2"/>
  <c r="H69" i="2"/>
  <c r="G76" i="2"/>
  <c r="G75" i="2"/>
  <c r="I75" i="2"/>
  <c r="K22" i="6"/>
  <c r="J75" i="2"/>
  <c r="S77" i="2"/>
  <c r="S75" i="2"/>
  <c r="J77" i="2"/>
  <c r="K69" i="2"/>
  <c r="L75" i="2"/>
  <c r="Q22" i="6"/>
  <c r="W22" i="6" s="1"/>
  <c r="F75" i="2"/>
  <c r="E22" i="6"/>
  <c r="R107" i="13"/>
  <c r="AI21" i="6"/>
  <c r="O107" i="13"/>
  <c r="AA21" i="6"/>
  <c r="J107" i="13"/>
  <c r="F100" i="13"/>
  <c r="F107" i="13"/>
  <c r="G21" i="6"/>
  <c r="L107" i="13"/>
  <c r="S21" i="6"/>
  <c r="K107" i="13"/>
  <c r="R21" i="6"/>
  <c r="G106" i="13"/>
  <c r="F106" i="13"/>
  <c r="E21" i="6"/>
  <c r="G107" i="13"/>
  <c r="L21" i="6"/>
  <c r="J106" i="13"/>
  <c r="O106" i="13"/>
  <c r="Y21" i="6"/>
  <c r="Q100" i="13"/>
  <c r="R106" i="13"/>
  <c r="AG21" i="6"/>
  <c r="N100" i="13"/>
  <c r="P106" i="13"/>
  <c r="H100" i="13"/>
  <c r="P107" i="13"/>
  <c r="P108" i="13"/>
  <c r="I106" i="13"/>
  <c r="K21" i="6"/>
  <c r="L106" i="13"/>
  <c r="Q21" i="6"/>
  <c r="W21" i="6" s="1"/>
  <c r="K100" i="13"/>
  <c r="K106" i="13"/>
  <c r="J100" i="13"/>
  <c r="H61" i="12"/>
  <c r="P69" i="12"/>
  <c r="O68" i="12"/>
  <c r="AA20" i="6"/>
  <c r="Q61" i="12"/>
  <c r="R67" i="12"/>
  <c r="AG20" i="6"/>
  <c r="S67" i="12"/>
  <c r="K69" i="12"/>
  <c r="T20" i="6"/>
  <c r="K68" i="12"/>
  <c r="R20" i="6"/>
  <c r="I68" i="12"/>
  <c r="M20" i="6"/>
  <c r="J68" i="12"/>
  <c r="L68" i="12"/>
  <c r="S20" i="6"/>
  <c r="J61" i="12"/>
  <c r="M69" i="12"/>
  <c r="F67" i="12"/>
  <c r="E20" i="6"/>
  <c r="G68" i="12"/>
  <c r="G67" i="12"/>
  <c r="S69" i="12"/>
  <c r="P67" i="12"/>
  <c r="K67" i="12"/>
  <c r="P20" i="6"/>
  <c r="V20" i="6" s="1"/>
  <c r="K61" i="12"/>
  <c r="L67" i="12"/>
  <c r="Q20" i="6"/>
  <c r="W20" i="6" s="1"/>
  <c r="O51" i="11"/>
  <c r="AA19" i="6"/>
  <c r="N44" i="11"/>
  <c r="G51" i="11"/>
  <c r="F44" i="11"/>
  <c r="Q44" i="11"/>
  <c r="S50" i="11"/>
  <c r="S52" i="11"/>
  <c r="P52" i="11"/>
  <c r="P51" i="11"/>
  <c r="J52" i="11"/>
  <c r="K51" i="11"/>
  <c r="R19" i="6"/>
  <c r="J44" i="11"/>
  <c r="L51" i="11"/>
  <c r="S19" i="6"/>
  <c r="L50" i="11"/>
  <c r="Q19" i="6"/>
  <c r="K44" i="11"/>
  <c r="K52" i="11"/>
  <c r="K50" i="11"/>
  <c r="P58" i="10"/>
  <c r="P57" i="10"/>
  <c r="J57" i="10"/>
  <c r="L57" i="10"/>
  <c r="S18" i="6"/>
  <c r="J56" i="10"/>
  <c r="L56" i="10"/>
  <c r="Q18" i="6"/>
  <c r="W18" i="6" s="1"/>
  <c r="K50" i="10"/>
  <c r="K56" i="10"/>
  <c r="F18" i="6"/>
  <c r="J50" i="10"/>
  <c r="M58" i="10"/>
  <c r="F56" i="10"/>
  <c r="E18" i="6"/>
  <c r="K57" i="10"/>
  <c r="I76" i="9"/>
  <c r="M17" i="6"/>
  <c r="J76" i="9"/>
  <c r="K76" i="9"/>
  <c r="R17" i="6"/>
  <c r="G76" i="9"/>
  <c r="O76" i="9"/>
  <c r="AA17" i="6"/>
  <c r="R76" i="9"/>
  <c r="AI17" i="6"/>
  <c r="F76" i="9"/>
  <c r="G17" i="6"/>
  <c r="L76" i="9"/>
  <c r="S17" i="6"/>
  <c r="P76" i="9"/>
  <c r="L77" i="9"/>
  <c r="U17" i="6"/>
  <c r="S75" i="9"/>
  <c r="S76" i="9"/>
  <c r="K77" i="9"/>
  <c r="T17" i="6"/>
  <c r="H69" i="9"/>
  <c r="Q69" i="9"/>
  <c r="N69" i="9"/>
  <c r="R75" i="9"/>
  <c r="AG17" i="6"/>
  <c r="F69" i="9"/>
  <c r="O75" i="9"/>
  <c r="Y17" i="6"/>
  <c r="P75" i="9"/>
  <c r="J69" i="9"/>
  <c r="J75" i="9"/>
  <c r="G75" i="9"/>
  <c r="F75" i="9"/>
  <c r="E17" i="6"/>
  <c r="J77" i="9"/>
  <c r="K75" i="9"/>
  <c r="P17" i="6"/>
  <c r="V17" i="6" s="1"/>
  <c r="L15" i="9"/>
  <c r="T19" i="6"/>
  <c r="M104" i="16"/>
  <c r="M103" i="16"/>
  <c r="M52" i="14"/>
  <c r="M51" i="14"/>
  <c r="K45" i="14"/>
  <c r="M76" i="2"/>
  <c r="M77" i="2"/>
  <c r="M75" i="2"/>
  <c r="M106" i="13"/>
  <c r="P21" i="6"/>
  <c r="V21" i="6" s="1"/>
  <c r="M108" i="13"/>
  <c r="M107" i="13"/>
  <c r="M68" i="12"/>
  <c r="M67" i="12"/>
  <c r="M51" i="11"/>
  <c r="M50" i="11"/>
  <c r="P19" i="6"/>
  <c r="M52" i="11"/>
  <c r="R18" i="6"/>
  <c r="M57" i="10"/>
  <c r="M56" i="10"/>
  <c r="P18" i="6"/>
  <c r="M77" i="9"/>
  <c r="M76" i="9"/>
  <c r="M75" i="9"/>
  <c r="K69" i="9"/>
  <c r="L75" i="9"/>
  <c r="Q17" i="6"/>
  <c r="I103" i="16" l="1"/>
  <c r="K24" i="6" s="1"/>
  <c r="H97" i="16"/>
  <c r="F103" i="16"/>
  <c r="E24" i="6" s="1"/>
  <c r="R103" i="16"/>
  <c r="AG24" i="6" s="1"/>
  <c r="AM24" i="6" s="1"/>
  <c r="N97" i="16"/>
  <c r="K97" i="16"/>
  <c r="L103" i="16"/>
  <c r="Q24" i="6" s="1"/>
  <c r="W24" i="6" s="1"/>
  <c r="W29" i="6"/>
  <c r="F45" i="19"/>
  <c r="R52" i="19"/>
  <c r="AI29" i="6" s="1"/>
  <c r="AM29" i="6" s="1"/>
  <c r="O53" i="33"/>
  <c r="AC16" i="6" s="1"/>
  <c r="AC41" i="6" s="1"/>
  <c r="M17" i="34" s="1"/>
  <c r="AD16" i="6"/>
  <c r="O52" i="20"/>
  <c r="AA30" i="6" s="1"/>
  <c r="AD30" i="6"/>
  <c r="J52" i="20"/>
  <c r="F52" i="20"/>
  <c r="G30" i="6" s="1"/>
  <c r="G52" i="20"/>
  <c r="Z41" i="6"/>
  <c r="AF41" i="6"/>
  <c r="N15" i="34" s="1"/>
  <c r="AH41" i="6"/>
  <c r="AD39" i="6"/>
  <c r="Q45" i="20"/>
  <c r="S51" i="20"/>
  <c r="R51" i="20"/>
  <c r="AG30" i="6" s="1"/>
  <c r="R52" i="20"/>
  <c r="AI30" i="6" s="1"/>
  <c r="P52" i="20"/>
  <c r="O51" i="20"/>
  <c r="Y30" i="6" s="1"/>
  <c r="AE30" i="6" s="1"/>
  <c r="H45" i="20"/>
  <c r="I52" i="20"/>
  <c r="M30" i="6" s="1"/>
  <c r="J51" i="20"/>
  <c r="K52" i="20"/>
  <c r="R30" i="6" s="1"/>
  <c r="F51" i="20"/>
  <c r="E30" i="6" s="1"/>
  <c r="AL39" i="6"/>
  <c r="AL41" i="6" s="1"/>
  <c r="V23" i="6"/>
  <c r="V24" i="6"/>
  <c r="V18" i="6"/>
  <c r="V19" i="6"/>
  <c r="W17" i="6"/>
  <c r="W19" i="6"/>
  <c r="V22" i="6"/>
  <c r="S16" i="6"/>
  <c r="R53" i="33"/>
  <c r="AK16" i="6" s="1"/>
  <c r="I53" i="33"/>
  <c r="O16" i="6" s="1"/>
  <c r="F53" i="33"/>
  <c r="I16" i="6" s="1"/>
  <c r="N45" i="33"/>
  <c r="S51" i="33"/>
  <c r="Q45" i="33"/>
  <c r="R51" i="33"/>
  <c r="AG16" i="6" s="1"/>
  <c r="AM16" i="6" s="1"/>
  <c r="G51" i="33"/>
  <c r="P51" i="33"/>
  <c r="G53" i="33"/>
  <c r="H45" i="33"/>
  <c r="J53" i="33"/>
  <c r="I51" i="33"/>
  <c r="K16" i="6" s="1"/>
  <c r="J51" i="33"/>
  <c r="S53" i="33"/>
  <c r="O51" i="33"/>
  <c r="Y16" i="6" s="1"/>
  <c r="AE16" i="6" s="1"/>
  <c r="P53" i="33"/>
  <c r="P52" i="33"/>
  <c r="K53" i="33"/>
  <c r="L53" i="33"/>
  <c r="P16" i="6"/>
  <c r="T16" i="6"/>
  <c r="K45" i="33"/>
  <c r="L51" i="33"/>
  <c r="F45" i="33"/>
  <c r="K51" i="33"/>
  <c r="J45" i="33"/>
  <c r="F51" i="33"/>
  <c r="E16" i="6" s="1"/>
  <c r="J52" i="26"/>
  <c r="S52" i="23"/>
  <c r="R51" i="28"/>
  <c r="AG39" i="6" s="1"/>
  <c r="L17" i="28"/>
  <c r="L53" i="28" s="1"/>
  <c r="U39" i="6" s="1"/>
  <c r="P53" i="28"/>
  <c r="F51" i="28"/>
  <c r="E39" i="6" s="1"/>
  <c r="K52" i="28"/>
  <c r="R39" i="6" s="1"/>
  <c r="G52" i="28"/>
  <c r="S51" i="28"/>
  <c r="O51" i="28"/>
  <c r="Y39" i="6" s="1"/>
  <c r="N45" i="28"/>
  <c r="J51" i="28"/>
  <c r="I51" i="28"/>
  <c r="K39" i="6" s="1"/>
  <c r="F52" i="28"/>
  <c r="G39" i="6" s="1"/>
  <c r="F45" i="28"/>
  <c r="R52" i="28"/>
  <c r="AI39" i="6" s="1"/>
  <c r="J53" i="28"/>
  <c r="H45" i="28"/>
  <c r="L52" i="28"/>
  <c r="S39" i="6" s="1"/>
  <c r="O52" i="28"/>
  <c r="AA39" i="6" s="1"/>
  <c r="L51" i="28"/>
  <c r="Q39" i="6" s="1"/>
  <c r="T39" i="6"/>
  <c r="G53" i="28"/>
  <c r="G51" i="28"/>
  <c r="Q45" i="28"/>
  <c r="S52" i="28"/>
  <c r="K51" i="28"/>
  <c r="P52" i="28"/>
  <c r="I52" i="28"/>
  <c r="M39" i="6" s="1"/>
  <c r="J45" i="28"/>
  <c r="J52" i="28"/>
  <c r="K51" i="29"/>
  <c r="P38" i="6" s="1"/>
  <c r="I52" i="29"/>
  <c r="M38" i="6" s="1"/>
  <c r="O52" i="29"/>
  <c r="AA38" i="6" s="1"/>
  <c r="R52" i="29"/>
  <c r="AI38" i="6" s="1"/>
  <c r="P51" i="29"/>
  <c r="Q45" i="29"/>
  <c r="S52" i="29"/>
  <c r="N45" i="29"/>
  <c r="P52" i="29"/>
  <c r="I51" i="29"/>
  <c r="K38" i="6" s="1"/>
  <c r="F52" i="29"/>
  <c r="G38" i="6" s="1"/>
  <c r="F51" i="29"/>
  <c r="E38" i="6" s="1"/>
  <c r="G52" i="29"/>
  <c r="H45" i="29"/>
  <c r="F45" i="29"/>
  <c r="R51" i="29"/>
  <c r="AG38" i="6" s="1"/>
  <c r="J45" i="29"/>
  <c r="M53" i="29" s="1"/>
  <c r="L52" i="29"/>
  <c r="S38" i="6" s="1"/>
  <c r="J52" i="29"/>
  <c r="L15" i="29"/>
  <c r="S51" i="29"/>
  <c r="G51" i="29"/>
  <c r="J51" i="29"/>
  <c r="O51" i="29"/>
  <c r="Y38" i="6" s="1"/>
  <c r="K52" i="29"/>
  <c r="J52" i="27"/>
  <c r="K52" i="27"/>
  <c r="R37" i="6" s="1"/>
  <c r="F51" i="27"/>
  <c r="E37" i="6" s="1"/>
  <c r="G52" i="27"/>
  <c r="S52" i="27"/>
  <c r="I52" i="27"/>
  <c r="M37" i="6" s="1"/>
  <c r="I51" i="27"/>
  <c r="K37" i="6" s="1"/>
  <c r="R51" i="27"/>
  <c r="AG37" i="6" s="1"/>
  <c r="L51" i="27"/>
  <c r="Q37" i="6" s="1"/>
  <c r="O52" i="27"/>
  <c r="AA37" i="6" s="1"/>
  <c r="O51" i="27"/>
  <c r="Y37" i="6" s="1"/>
  <c r="P52" i="27"/>
  <c r="F45" i="27"/>
  <c r="J51" i="27"/>
  <c r="H45" i="27"/>
  <c r="Q45" i="27"/>
  <c r="R52" i="27"/>
  <c r="AI37" i="6" s="1"/>
  <c r="L36" i="27"/>
  <c r="K45" i="27" s="1"/>
  <c r="G51" i="27"/>
  <c r="K51" i="27"/>
  <c r="N45" i="27"/>
  <c r="F52" i="27"/>
  <c r="G37" i="6" s="1"/>
  <c r="P51" i="27"/>
  <c r="J45" i="27"/>
  <c r="M53" i="27" s="1"/>
  <c r="S51" i="27"/>
  <c r="G52" i="26"/>
  <c r="F45" i="26"/>
  <c r="O52" i="26"/>
  <c r="AA36" i="6" s="1"/>
  <c r="AE36" i="6" s="1"/>
  <c r="O45" i="26"/>
  <c r="F52" i="26"/>
  <c r="G36" i="6" s="1"/>
  <c r="K52" i="26"/>
  <c r="R36" i="6" s="1"/>
  <c r="V36" i="6" s="1"/>
  <c r="I52" i="26"/>
  <c r="M36" i="6" s="1"/>
  <c r="J45" i="26"/>
  <c r="M51" i="26" s="1"/>
  <c r="R52" i="26"/>
  <c r="AI36" i="6" s="1"/>
  <c r="AM36" i="6" s="1"/>
  <c r="L15" i="26"/>
  <c r="L45" i="26" s="1"/>
  <c r="P52" i="26"/>
  <c r="I45" i="26"/>
  <c r="S52" i="26"/>
  <c r="P53" i="26"/>
  <c r="R45" i="26"/>
  <c r="J52" i="25"/>
  <c r="J51" i="25"/>
  <c r="S52" i="25"/>
  <c r="S53" i="25"/>
  <c r="P53" i="25"/>
  <c r="P52" i="25"/>
  <c r="G53" i="25"/>
  <c r="R52" i="25"/>
  <c r="AI35" i="6" s="1"/>
  <c r="F52" i="25"/>
  <c r="G35" i="6" s="1"/>
  <c r="AJ35" i="6"/>
  <c r="N17" i="34" s="1"/>
  <c r="O52" i="25"/>
  <c r="AA35" i="6" s="1"/>
  <c r="K52" i="25"/>
  <c r="R35" i="6" s="1"/>
  <c r="I52" i="25"/>
  <c r="M35" i="6" s="1"/>
  <c r="G52" i="25"/>
  <c r="J53" i="25"/>
  <c r="Z35" i="6"/>
  <c r="L53" i="25"/>
  <c r="U35" i="6" s="1"/>
  <c r="K45" i="25"/>
  <c r="O35" i="6"/>
  <c r="I35" i="6"/>
  <c r="L52" i="25"/>
  <c r="S35" i="6" s="1"/>
  <c r="W35" i="6" s="1"/>
  <c r="J45" i="25"/>
  <c r="G51" i="25"/>
  <c r="F45" i="25"/>
  <c r="H45" i="25"/>
  <c r="N45" i="25"/>
  <c r="Q45" i="25"/>
  <c r="K53" i="25"/>
  <c r="R51" i="24"/>
  <c r="AG34" i="6" s="1"/>
  <c r="P51" i="24"/>
  <c r="F51" i="24"/>
  <c r="E34" i="6" s="1"/>
  <c r="O51" i="24"/>
  <c r="Y34" i="6" s="1"/>
  <c r="P52" i="24"/>
  <c r="J45" i="24"/>
  <c r="M53" i="24" s="1"/>
  <c r="I51" i="24"/>
  <c r="K34" i="6" s="1"/>
  <c r="G51" i="24"/>
  <c r="F45" i="24"/>
  <c r="I52" i="24"/>
  <c r="M34" i="6" s="1"/>
  <c r="O52" i="24"/>
  <c r="AA34" i="6" s="1"/>
  <c r="Q45" i="24"/>
  <c r="J52" i="24"/>
  <c r="K51" i="24"/>
  <c r="P34" i="6" s="1"/>
  <c r="F52" i="24"/>
  <c r="G34" i="6" s="1"/>
  <c r="L51" i="24"/>
  <c r="Q34" i="6" s="1"/>
  <c r="L52" i="24"/>
  <c r="S34" i="6" s="1"/>
  <c r="K45" i="24"/>
  <c r="S52" i="24"/>
  <c r="N45" i="24"/>
  <c r="K52" i="24"/>
  <c r="J51" i="24"/>
  <c r="H45" i="24"/>
  <c r="S51" i="24"/>
  <c r="R52" i="24"/>
  <c r="AI34" i="6" s="1"/>
  <c r="G52" i="24"/>
  <c r="AH33" i="6"/>
  <c r="Q45" i="23"/>
  <c r="G51" i="23"/>
  <c r="O52" i="23"/>
  <c r="AA33" i="6" s="1"/>
  <c r="P51" i="23"/>
  <c r="I51" i="23"/>
  <c r="K33" i="6" s="1"/>
  <c r="R51" i="23"/>
  <c r="AG33" i="6" s="1"/>
  <c r="H45" i="23"/>
  <c r="I52" i="23"/>
  <c r="M33" i="6" s="1"/>
  <c r="R52" i="23"/>
  <c r="AI33" i="6" s="1"/>
  <c r="G52" i="23"/>
  <c r="F51" i="23"/>
  <c r="E33" i="6" s="1"/>
  <c r="L52" i="23"/>
  <c r="S33" i="6" s="1"/>
  <c r="S51" i="23"/>
  <c r="K52" i="23"/>
  <c r="R33" i="6" s="1"/>
  <c r="F52" i="23"/>
  <c r="G33" i="6" s="1"/>
  <c r="J52" i="23"/>
  <c r="K51" i="23"/>
  <c r="P33" i="6" s="1"/>
  <c r="N45" i="23"/>
  <c r="F45" i="23"/>
  <c r="P52" i="23"/>
  <c r="J51" i="23"/>
  <c r="O51" i="23"/>
  <c r="Y33" i="6" s="1"/>
  <c r="J45" i="23"/>
  <c r="M53" i="23" s="1"/>
  <c r="L15" i="23"/>
  <c r="G52" i="21"/>
  <c r="S52" i="20"/>
  <c r="N45" i="20"/>
  <c r="I51" i="20"/>
  <c r="K30" i="6" s="1"/>
  <c r="L52" i="20"/>
  <c r="S30" i="6" s="1"/>
  <c r="F45" i="20"/>
  <c r="P51" i="20"/>
  <c r="L51" i="20"/>
  <c r="Q30" i="6" s="1"/>
  <c r="K45" i="20"/>
  <c r="K51" i="20"/>
  <c r="P30" i="6" s="1"/>
  <c r="J45" i="20"/>
  <c r="S52" i="19"/>
  <c r="Q45" i="19"/>
  <c r="K52" i="19"/>
  <c r="R29" i="6" s="1"/>
  <c r="J45" i="19"/>
  <c r="M53" i="19" s="1"/>
  <c r="P51" i="19"/>
  <c r="M51" i="19"/>
  <c r="P29" i="6"/>
  <c r="K45" i="19"/>
  <c r="J51" i="19"/>
  <c r="J52" i="19"/>
  <c r="R52" i="18"/>
  <c r="AI28" i="6" s="1"/>
  <c r="O52" i="18"/>
  <c r="AA28" i="6" s="1"/>
  <c r="Q45" i="18"/>
  <c r="J52" i="18"/>
  <c r="P52" i="18"/>
  <c r="N45" i="18"/>
  <c r="L52" i="18"/>
  <c r="S28" i="6" s="1"/>
  <c r="G53" i="18"/>
  <c r="I51" i="18"/>
  <c r="K28" i="6" s="1"/>
  <c r="F45" i="18"/>
  <c r="G52" i="18"/>
  <c r="O51" i="18"/>
  <c r="Y28" i="6" s="1"/>
  <c r="S52" i="18"/>
  <c r="P51" i="18"/>
  <c r="J51" i="18"/>
  <c r="J45" i="18"/>
  <c r="M52" i="18" s="1"/>
  <c r="L51" i="18"/>
  <c r="Q28" i="6" s="1"/>
  <c r="W28" i="6" s="1"/>
  <c r="K45" i="18"/>
  <c r="K51" i="18"/>
  <c r="P28" i="6" s="1"/>
  <c r="V28" i="6" s="1"/>
  <c r="G51" i="18"/>
  <c r="S51" i="18"/>
  <c r="J53" i="18"/>
  <c r="F51" i="18"/>
  <c r="E28" i="6" s="1"/>
  <c r="R64" i="30"/>
  <c r="AG27" i="6" s="1"/>
  <c r="R65" i="30"/>
  <c r="AI27" i="6" s="1"/>
  <c r="S65" i="30"/>
  <c r="O64" i="30"/>
  <c r="Y27" i="6" s="1"/>
  <c r="J58" i="30"/>
  <c r="M65" i="30" s="1"/>
  <c r="K64" i="30"/>
  <c r="P27" i="6" s="1"/>
  <c r="J65" i="30"/>
  <c r="L65" i="30"/>
  <c r="S27" i="6" s="1"/>
  <c r="P64" i="30"/>
  <c r="M66" i="30"/>
  <c r="T27" i="6"/>
  <c r="Q58" i="30"/>
  <c r="S64" i="30"/>
  <c r="N58" i="30"/>
  <c r="J64" i="30"/>
  <c r="L64" i="30"/>
  <c r="Q27" i="6" s="1"/>
  <c r="W27" i="6" s="1"/>
  <c r="G64" i="30"/>
  <c r="G66" i="30"/>
  <c r="K58" i="30"/>
  <c r="P52" i="17"/>
  <c r="P53" i="17"/>
  <c r="K17" i="34"/>
  <c r="N41" i="6"/>
  <c r="E17" i="34" s="1"/>
  <c r="H45" i="17"/>
  <c r="J53" i="17"/>
  <c r="K52" i="17"/>
  <c r="L51" i="17"/>
  <c r="Q26" i="6" s="1"/>
  <c r="K45" i="17"/>
  <c r="R26" i="6"/>
  <c r="J45" i="17"/>
  <c r="M52" i="17" s="1"/>
  <c r="L25" i="17"/>
  <c r="L52" i="17" s="1"/>
  <c r="S26" i="6" s="1"/>
  <c r="K53" i="17"/>
  <c r="P26" i="6"/>
  <c r="J57" i="15"/>
  <c r="H51" i="15"/>
  <c r="N51" i="15"/>
  <c r="O58" i="15"/>
  <c r="AA25" i="6" s="1"/>
  <c r="R57" i="15"/>
  <c r="AG25" i="6" s="1"/>
  <c r="Q51" i="15"/>
  <c r="S58" i="15"/>
  <c r="P58" i="15"/>
  <c r="P57" i="15"/>
  <c r="J51" i="15"/>
  <c r="M59" i="15" s="1"/>
  <c r="L57" i="15"/>
  <c r="Q25" i="6" s="1"/>
  <c r="L58" i="15"/>
  <c r="S25" i="6" s="1"/>
  <c r="K57" i="15"/>
  <c r="K58" i="15"/>
  <c r="L15" i="15"/>
  <c r="K51" i="15" s="1"/>
  <c r="G58" i="15"/>
  <c r="F45" i="22"/>
  <c r="P51" i="22"/>
  <c r="R52" i="22"/>
  <c r="AI32" i="6" s="1"/>
  <c r="N45" i="22"/>
  <c r="P52" i="22"/>
  <c r="O51" i="22"/>
  <c r="Y32" i="6" s="1"/>
  <c r="F41" i="6"/>
  <c r="B16" i="34" s="1"/>
  <c r="H45" i="22"/>
  <c r="I51" i="22"/>
  <c r="K32" i="6" s="1"/>
  <c r="J45" i="22"/>
  <c r="M53" i="22" s="1"/>
  <c r="Q45" i="22"/>
  <c r="L52" i="22"/>
  <c r="S32" i="6" s="1"/>
  <c r="L17" i="22"/>
  <c r="L51" i="22" s="1"/>
  <c r="Q32" i="6" s="1"/>
  <c r="W32" i="6" s="1"/>
  <c r="G52" i="22"/>
  <c r="G51" i="22"/>
  <c r="K15" i="34"/>
  <c r="S51" i="22"/>
  <c r="K51" i="22"/>
  <c r="P32" i="6" s="1"/>
  <c r="I52" i="22"/>
  <c r="M32" i="6" s="1"/>
  <c r="K52" i="22"/>
  <c r="R32" i="6" s="1"/>
  <c r="O52" i="22"/>
  <c r="AA32" i="6" s="1"/>
  <c r="F52" i="22"/>
  <c r="G32" i="6" s="1"/>
  <c r="K45" i="22"/>
  <c r="R51" i="22"/>
  <c r="AG32" i="6" s="1"/>
  <c r="L41" i="6"/>
  <c r="E16" i="34" s="1"/>
  <c r="J51" i="22"/>
  <c r="J52" i="22"/>
  <c r="F51" i="22"/>
  <c r="E32" i="6" s="1"/>
  <c r="S52" i="22"/>
  <c r="G51" i="21"/>
  <c r="G53" i="21"/>
  <c r="J51" i="21"/>
  <c r="I52" i="21"/>
  <c r="M31" i="6" s="1"/>
  <c r="F52" i="21"/>
  <c r="G31" i="6" s="1"/>
  <c r="J52" i="21"/>
  <c r="R52" i="21"/>
  <c r="AI31" i="6" s="1"/>
  <c r="Q45" i="21"/>
  <c r="S52" i="21"/>
  <c r="S51" i="21"/>
  <c r="O52" i="21"/>
  <c r="AA31" i="6" s="1"/>
  <c r="O51" i="21"/>
  <c r="Y31" i="6" s="1"/>
  <c r="P51" i="21"/>
  <c r="L52" i="21"/>
  <c r="S31" i="6" s="1"/>
  <c r="P52" i="21"/>
  <c r="D31" i="6"/>
  <c r="D41" i="6" s="1"/>
  <c r="B15" i="34" s="1"/>
  <c r="J45" i="21"/>
  <c r="M53" i="21" s="1"/>
  <c r="H45" i="21"/>
  <c r="F45" i="21"/>
  <c r="R51" i="21"/>
  <c r="AG31" i="6" s="1"/>
  <c r="N45" i="21"/>
  <c r="K52" i="21"/>
  <c r="K51" i="21"/>
  <c r="F51" i="21"/>
  <c r="E31" i="6" s="1"/>
  <c r="I51" i="21"/>
  <c r="K31" i="6" s="1"/>
  <c r="L16" i="21"/>
  <c r="K45" i="21" s="1"/>
  <c r="J41" i="6"/>
  <c r="E15" i="34" s="1"/>
  <c r="H41" i="6"/>
  <c r="B17" i="34" s="1"/>
  <c r="AM37" i="6" l="1"/>
  <c r="AE31" i="6"/>
  <c r="AM31" i="6"/>
  <c r="V29" i="6"/>
  <c r="AI41" i="6"/>
  <c r="P16" i="34" s="1"/>
  <c r="AK41" i="6"/>
  <c r="P17" i="34" s="1"/>
  <c r="AD41" i="6"/>
  <c r="AA41" i="6"/>
  <c r="M16" i="34" s="1"/>
  <c r="AE37" i="6"/>
  <c r="AG41" i="6"/>
  <c r="P15" i="34" s="1"/>
  <c r="AE39" i="6"/>
  <c r="Y41" i="6"/>
  <c r="M15" i="34" s="1"/>
  <c r="AM30" i="6"/>
  <c r="W30" i="6"/>
  <c r="V30" i="6"/>
  <c r="AM39" i="6"/>
  <c r="V27" i="6"/>
  <c r="W39" i="6"/>
  <c r="V16" i="6"/>
  <c r="W25" i="6"/>
  <c r="V33" i="6"/>
  <c r="W34" i="6"/>
  <c r="V32" i="6"/>
  <c r="W26" i="6"/>
  <c r="U16" i="6"/>
  <c r="U41" i="6" s="1"/>
  <c r="J17" i="34" s="1"/>
  <c r="O41" i="6"/>
  <c r="G17" i="34" s="1"/>
  <c r="I41" i="6"/>
  <c r="D17" i="34" s="1"/>
  <c r="E18" i="34"/>
  <c r="Q16" i="6"/>
  <c r="W16" i="6" s="1"/>
  <c r="F17" i="34"/>
  <c r="F16" i="34"/>
  <c r="M51" i="33"/>
  <c r="F15" i="34"/>
  <c r="C15" i="34"/>
  <c r="M52" i="33"/>
  <c r="M53" i="33"/>
  <c r="C16" i="34"/>
  <c r="B18" i="34"/>
  <c r="C17" i="34"/>
  <c r="M52" i="28"/>
  <c r="K45" i="28"/>
  <c r="N16" i="34"/>
  <c r="N18" i="34" s="1"/>
  <c r="M51" i="28"/>
  <c r="P39" i="6"/>
  <c r="V39" i="6" s="1"/>
  <c r="M53" i="28"/>
  <c r="M51" i="29"/>
  <c r="M52" i="29"/>
  <c r="R38" i="6"/>
  <c r="V38" i="6" s="1"/>
  <c r="L51" i="29"/>
  <c r="Q38" i="6" s="1"/>
  <c r="W38" i="6" s="1"/>
  <c r="K45" i="29"/>
  <c r="L52" i="27"/>
  <c r="S37" i="6" s="1"/>
  <c r="W37" i="6" s="1"/>
  <c r="M51" i="27"/>
  <c r="P37" i="6"/>
  <c r="V37" i="6" s="1"/>
  <c r="M52" i="27"/>
  <c r="M53" i="26"/>
  <c r="M52" i="26"/>
  <c r="L52" i="26"/>
  <c r="S36" i="6" s="1"/>
  <c r="W36" i="6" s="1"/>
  <c r="K16" i="34"/>
  <c r="L16" i="34" s="1"/>
  <c r="M52" i="25"/>
  <c r="M51" i="25"/>
  <c r="M53" i="25"/>
  <c r="T35" i="6"/>
  <c r="V35" i="6" s="1"/>
  <c r="M51" i="24"/>
  <c r="R34" i="6"/>
  <c r="V34" i="6" s="1"/>
  <c r="M52" i="24"/>
  <c r="M51" i="23"/>
  <c r="M52" i="23"/>
  <c r="K45" i="23"/>
  <c r="L51" i="23"/>
  <c r="Q33" i="6" s="1"/>
  <c r="W33" i="6" s="1"/>
  <c r="G41" i="6"/>
  <c r="D16" i="34" s="1"/>
  <c r="M51" i="20"/>
  <c r="M53" i="20"/>
  <c r="M52" i="20"/>
  <c r="M52" i="19"/>
  <c r="M53" i="18"/>
  <c r="M51" i="18"/>
  <c r="M64" i="30"/>
  <c r="M51" i="17"/>
  <c r="M53" i="17"/>
  <c r="T26" i="6"/>
  <c r="V26" i="6" s="1"/>
  <c r="M57" i="15"/>
  <c r="P25" i="6"/>
  <c r="M58" i="15"/>
  <c r="R25" i="6"/>
  <c r="K41" i="6"/>
  <c r="G15" i="34" s="1"/>
  <c r="M41" i="6"/>
  <c r="G16" i="34" s="1"/>
  <c r="M51" i="22"/>
  <c r="M52" i="22"/>
  <c r="E41" i="6"/>
  <c r="D15" i="34" s="1"/>
  <c r="L51" i="21"/>
  <c r="Q31" i="6" s="1"/>
  <c r="W31" i="6" s="1"/>
  <c r="R31" i="6"/>
  <c r="M52" i="21"/>
  <c r="P31" i="6"/>
  <c r="M51" i="21"/>
  <c r="AE41" i="6" l="1"/>
  <c r="AM41" i="6"/>
  <c r="W41" i="6"/>
  <c r="V41" i="6"/>
  <c r="V31" i="6"/>
  <c r="V25" i="6"/>
  <c r="G18" i="34"/>
  <c r="O17" i="34"/>
  <c r="O15" i="34"/>
  <c r="P18" i="34"/>
  <c r="O16" i="34"/>
  <c r="L15" i="34"/>
  <c r="K18" i="34"/>
  <c r="L17" i="34"/>
  <c r="M18" i="34"/>
  <c r="D18" i="34"/>
  <c r="F18" i="34"/>
  <c r="C18" i="34"/>
  <c r="S41" i="6"/>
  <c r="J16" i="34" s="1"/>
  <c r="Q41" i="6"/>
  <c r="J15" i="34" s="1"/>
  <c r="T41" i="6"/>
  <c r="H17" i="34" s="1"/>
  <c r="R41" i="6"/>
  <c r="H16" i="34" s="1"/>
  <c r="P41" i="6"/>
  <c r="H15" i="34" s="1"/>
  <c r="L18" i="34" l="1"/>
  <c r="O18" i="34"/>
  <c r="J18" i="34"/>
  <c r="I15" i="34"/>
  <c r="I17" i="34"/>
  <c r="I16" i="34"/>
  <c r="H18" i="34"/>
  <c r="I18" i="34" l="1"/>
</calcChain>
</file>

<file path=xl/sharedStrings.xml><?xml version="1.0" encoding="utf-8"?>
<sst xmlns="http://schemas.openxmlformats.org/spreadsheetml/2006/main" count="3214" uniqueCount="1659">
  <si>
    <t>Процедура на срцева валвула со  пумпа за кардиопулмонално премостување без инвазивно испитување на срцето , без катастрофални КК</t>
  </si>
  <si>
    <t>F05A</t>
  </si>
  <si>
    <t>F05B</t>
  </si>
  <si>
    <t>F06A</t>
  </si>
  <si>
    <t>F06B</t>
  </si>
  <si>
    <t>F07A</t>
  </si>
  <si>
    <t>Други кардиоторакални/васкуларни процедури со пумпа за кардиопулмонално премостување (CPB пумпа) со катастрофални КК</t>
  </si>
  <si>
    <t>F07B</t>
  </si>
  <si>
    <t>Други кардиоторакални/васкуларни процедури со пумпа за кардиопулмонално премостување (CPB пумпа) без катастрофални КК</t>
  </si>
  <si>
    <t>F08A</t>
  </si>
  <si>
    <t>Големи реконструктивни васкуларни процедури без пумпа за кардиопулмонално премостувањеe (CPB пумпа ) со катастрофални КК</t>
  </si>
  <si>
    <t>F08B</t>
  </si>
  <si>
    <t>F09A</t>
  </si>
  <si>
    <t>Други реконструктивни васкуларни процедури без  пумпа за кардиопулмонално премостување  (CPB пумпа) со катастрофални КК</t>
  </si>
  <si>
    <t>F09B</t>
  </si>
  <si>
    <t>Други реконструктивни васкуларни процедури без  пумпа за кардиопулмонално премостување  (CPB пумпа) без катастрофални КК</t>
  </si>
  <si>
    <t>F10Z</t>
  </si>
  <si>
    <t>Перкутана коронарна интервенција со акутен инфаркт на миокардотот</t>
  </si>
  <si>
    <t>F11A</t>
  </si>
  <si>
    <t>F11B</t>
  </si>
  <si>
    <t>F12Z</t>
  </si>
  <si>
    <t>Имплантација на срцев пејсмејкер</t>
  </si>
  <si>
    <t>F13Z</t>
  </si>
  <si>
    <t>Ампутација на горен екстремитет и ножен прст поради нарушувања на циркулаторниот систем</t>
  </si>
  <si>
    <t>F14A</t>
  </si>
  <si>
    <t>Васкуларни процедури , освен голема реконструкција , без  пумпа за кардиопулмонално премостување (CPB пумпа ) со катастрофални КК</t>
  </si>
  <si>
    <t>F14B</t>
  </si>
  <si>
    <t>Васкуларни процедури ,освен голема реконструкција , без пумпа за кардиопулмонално премостување (CPB пумпа ) со тешки КК</t>
  </si>
  <si>
    <t>F14C</t>
  </si>
  <si>
    <t>F15Z</t>
  </si>
  <si>
    <t>Перкутана коронарна интервенција без акутен инфаркт на миокардот со имплантација на стент</t>
  </si>
  <si>
    <t>F16Z</t>
  </si>
  <si>
    <t>Перкутана коронарна интервенција без акутен инфаркт на миокардот без имплантација на стент</t>
  </si>
  <si>
    <t>F17Z</t>
  </si>
  <si>
    <t>Замена на срцев пејсмејкер</t>
  </si>
  <si>
    <t>F18Z</t>
  </si>
  <si>
    <t>Ревизија на срцев пејсмејкер освен замена на уредот</t>
  </si>
  <si>
    <t>F19Z</t>
  </si>
  <si>
    <t>Други трансваскуларни перкутани срцеви интервенции</t>
  </si>
  <si>
    <t>F20Z</t>
  </si>
  <si>
    <t>Лигатура на вена и нејзино одстранување (stripping)</t>
  </si>
  <si>
    <t>F21A</t>
  </si>
  <si>
    <t>Други процедури на циркулаторниот систем во операциона сала со катастрофални КК</t>
  </si>
  <si>
    <t>F21B</t>
  </si>
  <si>
    <t>Други процедури на циркулаторниот систем во операциона сала без катастрофални КК</t>
  </si>
  <si>
    <t>F40Z</t>
  </si>
  <si>
    <t>Дијагнози кои се однесуваат на циркулаторниот систем со респираторна поддршка</t>
  </si>
  <si>
    <t>F41A</t>
  </si>
  <si>
    <t>Циркулаторни пореметувања со акутен инфаркт на миокардот  со инвазивни срцеви испитувања со катастрофални или тешки КК</t>
  </si>
  <si>
    <t>F41B</t>
  </si>
  <si>
    <t>Циркулаторни пореметувања со  акутен инфаркт на миокардот  со инвазивни срцеви испитувања без катастрофални или тешки КК</t>
  </si>
  <si>
    <t>F42A</t>
  </si>
  <si>
    <t xml:space="preserve">Циркулаторни пореметувања без акутен инфаркт на миокардот  со инвазивни срцеви испитувања со сложени дијагнози/постапки   </t>
  </si>
  <si>
    <t>F42B</t>
  </si>
  <si>
    <t xml:space="preserve">Циркулаторни пореметувања без акутен инфаркт на миокардот  со инвазивни срцеви испитувања без сложени дијагнози/постапки   </t>
  </si>
  <si>
    <t>F60A</t>
  </si>
  <si>
    <t>Циркулаторни пореметувања со акутен инфаркт на миокардот  без инвазивни срцеви испитувања со катастрофални или тешки КК</t>
  </si>
  <si>
    <t>F60B</t>
  </si>
  <si>
    <t>Циркулаторни пореметувања со акутен инфаркт на миокардот  без инвазивни срцеви испитувања без катастрофални или тешки КК</t>
  </si>
  <si>
    <t>F60C</t>
  </si>
  <si>
    <t>Циркулаторни пореметувања со акутен инфаркт на миокардот  без инвазивни срцеви испитувања , смрт</t>
  </si>
  <si>
    <t>F61Z</t>
  </si>
  <si>
    <t>Инфективен ендокардитис</t>
  </si>
  <si>
    <t>F62A</t>
  </si>
  <si>
    <t>Срцева слабост и шок со катастрофални КК</t>
  </si>
  <si>
    <t>F62B</t>
  </si>
  <si>
    <t>Срцева слабост и шок без катастрофални КК</t>
  </si>
  <si>
    <t>F63A</t>
  </si>
  <si>
    <t>Венска тромбоза со катастрофални или тешки КК</t>
  </si>
  <si>
    <t>F63B</t>
  </si>
  <si>
    <t>Венска тромбоза без катастрофални или тешки КК</t>
  </si>
  <si>
    <t>F64Z</t>
  </si>
  <si>
    <t>Кожни улцери  поради циркулаторни нарушувања</t>
  </si>
  <si>
    <t>F65A</t>
  </si>
  <si>
    <t>Периферни васкуларни пореметувања со катастрофални или тешки КК</t>
  </si>
  <si>
    <t>F65B</t>
  </si>
  <si>
    <t>Периферни васкуларни пореметувања без катастрофални или тешки КК</t>
  </si>
  <si>
    <t>F66A</t>
  </si>
  <si>
    <t>Коронарна атеросклероза со КК</t>
  </si>
  <si>
    <t>F66B</t>
  </si>
  <si>
    <t>Коронарна атеросклероза без КК</t>
  </si>
  <si>
    <t>F67A</t>
  </si>
  <si>
    <t>Хипертензија со КК</t>
  </si>
  <si>
    <t>F67B</t>
  </si>
  <si>
    <t>Хипертензија без КК</t>
  </si>
  <si>
    <t>F68Z</t>
  </si>
  <si>
    <t>Конгенитална срцева болест</t>
  </si>
  <si>
    <t>F69A</t>
  </si>
  <si>
    <t>F69B</t>
  </si>
  <si>
    <t>F70A</t>
  </si>
  <si>
    <t>Значителна аритмија и застој на работата на срцето со катастрофални или тешки КК</t>
  </si>
  <si>
    <t>F70B</t>
  </si>
  <si>
    <t>Значителна аритмија и застој на работата на срцето без катастрофални или тешки КК</t>
  </si>
  <si>
    <t>F71A</t>
  </si>
  <si>
    <t>F71B</t>
  </si>
  <si>
    <t>F72A</t>
  </si>
  <si>
    <t>Нестабилна ангина со катастрофални или тешки КК</t>
  </si>
  <si>
    <t>F72B</t>
  </si>
  <si>
    <t>Нестабилна ангина без катастрофални или тешки КК</t>
  </si>
  <si>
    <t>F73A</t>
  </si>
  <si>
    <t>Синкопа и колапс со катастрофални или тешки КК</t>
  </si>
  <si>
    <t>F73B</t>
  </si>
  <si>
    <t>Синкопа и колапс без катастрофални или тешки КК</t>
  </si>
  <si>
    <t>F74Z</t>
  </si>
  <si>
    <t>Градна болка</t>
  </si>
  <si>
    <t>F75A</t>
  </si>
  <si>
    <t>Други дијагнози на циркулаторниот систем со катастрофални КК</t>
  </si>
  <si>
    <t>F75B</t>
  </si>
  <si>
    <t>Други дијагнози на циркулаторниот систем со тешки КК</t>
  </si>
  <si>
    <t>F75C</t>
  </si>
  <si>
    <t>Други дијагнози на циркулаторниот систем без катастрофални или тешки КК</t>
  </si>
  <si>
    <t>G01A</t>
  </si>
  <si>
    <t>Ректална ресекција со катастрофални КК</t>
  </si>
  <si>
    <t>G01B</t>
  </si>
  <si>
    <t>Ректална ресекција без катастрофални КК</t>
  </si>
  <si>
    <t>G02A</t>
  </si>
  <si>
    <t>Големи процедури на тенкото и дебелото црево со катастрофални КК</t>
  </si>
  <si>
    <t>G02B</t>
  </si>
  <si>
    <t>Големи процедури на тенкото и дебелото црево без катастрофални КК</t>
  </si>
  <si>
    <t>G03A</t>
  </si>
  <si>
    <t>G03B</t>
  </si>
  <si>
    <t>G03C</t>
  </si>
  <si>
    <t>G04A</t>
  </si>
  <si>
    <t>Перитонеална адхезиолиза, возраст &gt;49 со КК</t>
  </si>
  <si>
    <t>G04B</t>
  </si>
  <si>
    <t>Перитонеална адхезиолиза, возраст &gt;49 или со КК</t>
  </si>
  <si>
    <t>G04C</t>
  </si>
  <si>
    <t>Перитонеална адхезиолиза, возраст &lt;50 без КК</t>
  </si>
  <si>
    <t>G05A</t>
  </si>
  <si>
    <t>Mали процедури на тенкото и дебелото црево со КК</t>
  </si>
  <si>
    <t>G05B</t>
  </si>
  <si>
    <t>Mали процедури на тенкото и дебелото црево без КК</t>
  </si>
  <si>
    <t>G06Z</t>
  </si>
  <si>
    <t>Пилоромиотомија</t>
  </si>
  <si>
    <t>G07A</t>
  </si>
  <si>
    <t>Апендектомија со катастрофални или тешки КК</t>
  </si>
  <si>
    <t>G07B</t>
  </si>
  <si>
    <t>Апендектомија без катастрофални или тешки КК</t>
  </si>
  <si>
    <t>G08A</t>
  </si>
  <si>
    <t>Абдоминални  и други процедури на хернија, возраст &gt;59 или со (катастрофални или тешки КК)</t>
  </si>
  <si>
    <t>G08B</t>
  </si>
  <si>
    <t>Абдоминални и други процедури на хернија, возраст 1 до 59  без катастрофални или тешки КК</t>
  </si>
  <si>
    <t>G09Z</t>
  </si>
  <si>
    <t xml:space="preserve">Процедури за ингвинална и феморална хернија, возраст&gt;0                                        </t>
  </si>
  <si>
    <t>G10Z</t>
  </si>
  <si>
    <t>Процедури за хернија, возраст &lt;1</t>
  </si>
  <si>
    <t>G11A</t>
  </si>
  <si>
    <t>Анални и стомални процедури со катастрофални или тешки КК</t>
  </si>
  <si>
    <t>G11B</t>
  </si>
  <si>
    <t>Анални и стомални процедури без катастрофални или тешки КК</t>
  </si>
  <si>
    <t>G12A</t>
  </si>
  <si>
    <t>Други процедури на дигестивниот систем во оперативна сала со катастрофални или тешки КК</t>
  </si>
  <si>
    <t>G12B</t>
  </si>
  <si>
    <t>Други процедури на дигестивниот систем во оперативна сала без катастрофални или тешки КК</t>
  </si>
  <si>
    <t>G42A</t>
  </si>
  <si>
    <t>Друга гастроскопија за тешки дигестивни болести</t>
  </si>
  <si>
    <t>G42B</t>
  </si>
  <si>
    <t>Друга гастроскопија за тешки дигестивни болести, истиот ден</t>
  </si>
  <si>
    <t>G43Z</t>
  </si>
  <si>
    <t>Сложена колоноскопија</t>
  </si>
  <si>
    <t>G44A</t>
  </si>
  <si>
    <t>Друга колоноскопија со катастрофални или тешки КК</t>
  </si>
  <si>
    <t>G44B</t>
  </si>
  <si>
    <t>Друга колоноскопија без катастрофални или тешки КК</t>
  </si>
  <si>
    <t>G44C</t>
  </si>
  <si>
    <t>Друга колоноскопија, истиот ден</t>
  </si>
  <si>
    <t>G45A</t>
  </si>
  <si>
    <t>Друга гастроскопија за полесни дигестивни болести</t>
  </si>
  <si>
    <t>G45B</t>
  </si>
  <si>
    <t>Друга гастроскопија за полесни дигестивни болести, истиот ден</t>
  </si>
  <si>
    <t>G46A</t>
  </si>
  <si>
    <t>Сложена гастроскопија со катастрофални или тешки КК</t>
  </si>
  <si>
    <t>G46B</t>
  </si>
  <si>
    <t>Сложена гастроскопија без катастрофални или тешки КК</t>
  </si>
  <si>
    <t>G46C</t>
  </si>
  <si>
    <t>Сложена гастроскопија, истиот ден</t>
  </si>
  <si>
    <t>G60A</t>
  </si>
  <si>
    <t>Mалигни болести на дигестивниот систем  со катастрофални или тешки КК</t>
  </si>
  <si>
    <t>G60B</t>
  </si>
  <si>
    <t>Mалигни болести на дигестивниот систем  без катастрофални или тешки КК</t>
  </si>
  <si>
    <t>G61A</t>
  </si>
  <si>
    <t>Гастроинтестинално крварење , возраст &gt;64 или со (катастрофални или тешки КК)</t>
  </si>
  <si>
    <t>G61B</t>
  </si>
  <si>
    <t>Гастроинтестинално крварење, возраст &lt;65 без катастрофални или тешки КК</t>
  </si>
  <si>
    <t>G62Z</t>
  </si>
  <si>
    <t>Комплициран пептичен улкус</t>
  </si>
  <si>
    <t>G63Z</t>
  </si>
  <si>
    <t>Некомплициран пептичен улкус</t>
  </si>
  <si>
    <t>G64Z</t>
  </si>
  <si>
    <t>Воспаление на црево</t>
  </si>
  <si>
    <t>G65A</t>
  </si>
  <si>
    <t>Гастроинтестинална опструкција  со КК</t>
  </si>
  <si>
    <t>G65B</t>
  </si>
  <si>
    <t>Гастроинтестинална опструкција без КК</t>
  </si>
  <si>
    <t>G66A</t>
  </si>
  <si>
    <t>Абдоменална болка или мезентеричен аденитис со КК</t>
  </si>
  <si>
    <t>G66B</t>
  </si>
  <si>
    <t>Абдоменална болка или мезентеричен аденитис без КК</t>
  </si>
  <si>
    <t>G67A</t>
  </si>
  <si>
    <t>G67B</t>
  </si>
  <si>
    <t>G68A</t>
  </si>
  <si>
    <t>Гастроентеритис, возраст &lt;10 со КК</t>
  </si>
  <si>
    <t>G68B</t>
  </si>
  <si>
    <t>Гастроентеритис, возраст &lt;10 без КК</t>
  </si>
  <si>
    <t>G69Z</t>
  </si>
  <si>
    <t xml:space="preserve">Езофагитис и разни пореметувања на дигестивниот систем, возраст &lt;10                             </t>
  </si>
  <si>
    <t>G70A</t>
  </si>
  <si>
    <t>Други дијагнози на дигестивниот систем со КК</t>
  </si>
  <si>
    <t>G70B</t>
  </si>
  <si>
    <t>Други дијагнози на дигестивниот систем без КК</t>
  </si>
  <si>
    <t>H01A</t>
  </si>
  <si>
    <t>Процедури на панкреас, црн дроб и шант со катастрофални КК</t>
  </si>
  <si>
    <t>H01B</t>
  </si>
  <si>
    <t>Процедури на панкреас, црн дроб и шант без катастрофални КК</t>
  </si>
  <si>
    <t>H02A</t>
  </si>
  <si>
    <t>Големи процедури на билијарниот тракт со малигни болести или катастрофални КК</t>
  </si>
  <si>
    <t>H02B</t>
  </si>
  <si>
    <t>Големи процедури на билијарниот тракт без малигни болести со тешки или умерени КК</t>
  </si>
  <si>
    <t>H02C</t>
  </si>
  <si>
    <t>Големи процедури на билијарниот тракт без малигни болести без КК</t>
  </si>
  <si>
    <t>H05A</t>
  </si>
  <si>
    <t>Хепатобилијарни дијагностички процедури со катастрофални или тешки КК</t>
  </si>
  <si>
    <t>H05B</t>
  </si>
  <si>
    <t>Хепатобилијарни дијагностички процедури без катастрофални или тешки КК</t>
  </si>
  <si>
    <t>H06Z</t>
  </si>
  <si>
    <t>Други хепатобилијарни процедури или процедури на панкреас во операциона сала</t>
  </si>
  <si>
    <t>H07A</t>
  </si>
  <si>
    <t>Отворена холецистектомија со затворенa експлорација на ductus choledocus или со катастрофални КК</t>
  </si>
  <si>
    <t>H07B</t>
  </si>
  <si>
    <t>Отворена холецистектомија со затворенa експлорација на ductus choledocus без катастрофални КК</t>
  </si>
  <si>
    <t>H08A</t>
  </si>
  <si>
    <t>H08B</t>
  </si>
  <si>
    <t>H40Z</t>
  </si>
  <si>
    <t>Ендоскопски процедури за езофагијални варикси кои крварат</t>
  </si>
  <si>
    <t>H41A</t>
  </si>
  <si>
    <t>Сложени терапевтски процедури со помош на ендоскопска ретроградна холангиопанкреатографија (ERCP) со катастрофални или тешки КК</t>
  </si>
  <si>
    <t>H41B</t>
  </si>
  <si>
    <t>Сложени терапевтски процедураи со помош на ендоскопска ретроградна холангиопанкреатографија (ERCP) без катастрофални или тешки КК</t>
  </si>
  <si>
    <t>H42A</t>
  </si>
  <si>
    <t>Други терапевтски процедураи со помош на ендоскопска ретроградна холангиопанкреатографијао (ERCP) со катастрофални или тешки КК</t>
  </si>
  <si>
    <t>H42B</t>
  </si>
  <si>
    <t>Други терапевтски процедураи со помош на ендоскопска ретроградна холангиопанкреатографија (ERCP) со умерени КК</t>
  </si>
  <si>
    <t>H42C</t>
  </si>
  <si>
    <t>Други терапевтски процедураи со помош на ендоскопска ретроградна холангиопанкреатографија (ERCP)  без  КК</t>
  </si>
  <si>
    <t>H60A</t>
  </si>
  <si>
    <t>Цироза и алкохолен хепатитис со катастрофални КК</t>
  </si>
  <si>
    <t>H60B</t>
  </si>
  <si>
    <t>Цироза и алкохолен хепатитис со тешки КК</t>
  </si>
  <si>
    <t>H60C</t>
  </si>
  <si>
    <t>Цироза и алкохолен хепатитис без катастрофални или тешки КК</t>
  </si>
  <si>
    <t>H61A</t>
  </si>
  <si>
    <t>Малигнa болест на хепатобилијарниот систем, панкреас (возраст &gt;69 со катастрофални или тешки КК) или со катастрофални КК</t>
  </si>
  <si>
    <t>H61B</t>
  </si>
  <si>
    <t>Малигна болест  на хепатобилијарниот систем, панкреас (возраст &gt;69 без катастрофални или тешки КК) или без катастрофални КК</t>
  </si>
  <si>
    <t>H62A</t>
  </si>
  <si>
    <t>Пореметувања на панкреас освен малигнa болест со катастрофални или тешки КК</t>
  </si>
  <si>
    <t>H62B</t>
  </si>
  <si>
    <t>Пореметувања на панкреас освен малигнa болест без катастрофални или тешки КК</t>
  </si>
  <si>
    <t>H63A</t>
  </si>
  <si>
    <t>Пореметувања на црниот дроб, освен малигнa болест, цироза, алкохолен хепатитис, со катастрофални/тешки КК</t>
  </si>
  <si>
    <t>H63B</t>
  </si>
  <si>
    <t>Пореметувања на црниот дроб, освен малигнa болест, цироза, алкохолен хепатитис, без катастрофални/тешки КК</t>
  </si>
  <si>
    <t>H64A</t>
  </si>
  <si>
    <t>Пореметувања на билијарниот тракт со КК</t>
  </si>
  <si>
    <t>H64B</t>
  </si>
  <si>
    <t>Пореметувања на билијарниот тракт без КК</t>
  </si>
  <si>
    <t>I01Z</t>
  </si>
  <si>
    <t>Билатерални или повеќекратни процедури на големите зглобови на долните екстремитети</t>
  </si>
  <si>
    <t>I02A</t>
  </si>
  <si>
    <t>Микроваскуларен трансфер на ткиво (кожен графт со катастрофални или тешки КК), освен на рака</t>
  </si>
  <si>
    <t>I02B</t>
  </si>
  <si>
    <t>Кожен графт без катастрофални или тешки КК, освен на рака</t>
  </si>
  <si>
    <t>I03A</t>
  </si>
  <si>
    <t>Ревизија на колк со катастрофални или тешки КК</t>
  </si>
  <si>
    <t>I03B</t>
  </si>
  <si>
    <t>Замена на колк со катастрофални или тешки КК или ревизија на колк без катастофални или тешки КК</t>
  </si>
  <si>
    <t>I03C</t>
  </si>
  <si>
    <t>Замена на колк без катастрофални или тешки КК</t>
  </si>
  <si>
    <t>I04Z</t>
  </si>
  <si>
    <t xml:space="preserve">Замена на колено и повторно спојување </t>
  </si>
  <si>
    <t>I05Z</t>
  </si>
  <si>
    <t>Други репласмани на големите зглобови и процедури за повторно спојување на ектремитети</t>
  </si>
  <si>
    <t>I06Z</t>
  </si>
  <si>
    <t xml:space="preserve">’Рбетна фузија со деформитет </t>
  </si>
  <si>
    <t>I07Z</t>
  </si>
  <si>
    <t>Ампутација</t>
  </si>
  <si>
    <t>I08A</t>
  </si>
  <si>
    <t>Други процедури на колк и фемур со катастрофални или тешки КК</t>
  </si>
  <si>
    <t>I08B</t>
  </si>
  <si>
    <t>Други процедури на колк и фемур без катастрофални или тешки КК</t>
  </si>
  <si>
    <t>I09A</t>
  </si>
  <si>
    <t>’Рбетна фузија со катастрофални или тешки компликации</t>
  </si>
  <si>
    <t>I09B</t>
  </si>
  <si>
    <t>’Рбетна фузија без катастрофални или тешки компликации</t>
  </si>
  <si>
    <t>I10A</t>
  </si>
  <si>
    <t>Други процедури на грбот и вратот со катастрофални или тешки КК</t>
  </si>
  <si>
    <t>I10B</t>
  </si>
  <si>
    <t>Други процедури на грбот и вратот без катастрофални или тешки КК</t>
  </si>
  <si>
    <t>I11Z</t>
  </si>
  <si>
    <t>Трахеостомија и вентилација поголема од 96 часа</t>
  </si>
  <si>
    <t>Трахеостомија и вентилација помала од 96 часа</t>
  </si>
  <si>
    <t>A10Z</t>
  </si>
  <si>
    <t>Трансплантација на рожница</t>
  </si>
  <si>
    <t>A11Z</t>
  </si>
  <si>
    <t>Припрема на донор, мултиорганска експлантација и експлантација на ткиво</t>
  </si>
  <si>
    <t>A12Z</t>
  </si>
  <si>
    <t>Припрема на донор и мултиорганска експлантација</t>
  </si>
  <si>
    <t>A13Z</t>
  </si>
  <si>
    <t>Припрема на донор и експлантација на орган</t>
  </si>
  <si>
    <t>A14Z</t>
  </si>
  <si>
    <t>Припрема на донор и експлантација рожннице/очна  јаболкница еднострана и/или двостран</t>
  </si>
  <si>
    <t>A42Z</t>
  </si>
  <si>
    <t>Серолошка обработка на донорот  на органи/ткива</t>
  </si>
  <si>
    <t>Екстракранијални васкуларни процедури со катастрофални или тешки КК</t>
  </si>
  <si>
    <t>Екстракранијални васкуларни процедури без катастрофални или тешки КК</t>
  </si>
  <si>
    <t>Состојби на ’рбетниот мозок со или без процедури во операциона сала без катастрофални или тешки компликации</t>
  </si>
  <si>
    <t>Прием за  афереза</t>
  </si>
  <si>
    <t>Дегенеративни нарушувања на нервниот систем на возраст &gt;59 без катастрофални или тешки компкикации</t>
  </si>
  <si>
    <t>Нарушувања на кранијалните или периферните нерви со КК</t>
  </si>
  <si>
    <t>Нарушувања на кранијалните или периферните нерви без КК</t>
  </si>
  <si>
    <t>Интракранијална повреда со катастрофални или тешки КК</t>
  </si>
  <si>
    <t>Интракранијална повреда без катастрофални или тешки КК</t>
  </si>
  <si>
    <t>Вградување на кохлеарен имплант</t>
  </si>
  <si>
    <t xml:space="preserve">Апнеа при спиење                                                                    </t>
  </si>
  <si>
    <t>Пертусис и акутен бронхиолитис без КК</t>
  </si>
  <si>
    <t>Други дијагнози на респираторниот систем, возраст &lt;65 без КК</t>
  </si>
  <si>
    <t>Имплантација или замена на AICD ( автоматски имплантабилен кардијален дефибрилатор ), вкупен систем со катастрофални или тешки КК</t>
  </si>
  <si>
    <t>Имплантација или замена на AICD ( автоматски имплантабилен кардијален дефибрилатор ), вкупен систем без катастрофални или тешки КК</t>
  </si>
  <si>
    <t>Имплантација или замена на дел од  AICD ( автоматски имплантабилен кардијален дефибрилатор ).</t>
  </si>
  <si>
    <t>Коронарен бајпас со инвазивно испитување на срцето со катастрофални КК</t>
  </si>
  <si>
    <t>Коронарен бајпас со инвазивно испитување на срцето ,без катастрофални КК</t>
  </si>
  <si>
    <t>Коронарен бајпас без инвазивно испитување на срцето со катастрофални или тешки КК</t>
  </si>
  <si>
    <t>Коронарен бајпас без инвазивно испитување на срцето без катастрофални или тешки КК</t>
  </si>
  <si>
    <t>Големи реконструктивни васкуларни процедури без пумпа за кардиопулмонално премостување (CPB пумпа) без катастрофални КК</t>
  </si>
  <si>
    <t>Ампутација поради пореметување на циркулаторниот систем, освен горен екстремитет и ножен прст со катастрофални КК</t>
  </si>
  <si>
    <t>Ампутација поради пореметување на циркулаторниот систем, освен горен екстремитет и ножен прст без катастрофални КК</t>
  </si>
  <si>
    <t>Васкуларни процедури, освен голема реконструкција, без пумпа за кардиопулмонално премостување (CPB пумпа) без катастрофални или тешки КК</t>
  </si>
  <si>
    <t>F22Z</t>
  </si>
  <si>
    <t>Имплантација на срцев пејсмејкер со хируршко поставување на електрода</t>
  </si>
  <si>
    <t>F23Z</t>
  </si>
  <si>
    <t>F43A</t>
  </si>
  <si>
    <t>Кардијално електрофизиолошко испитување со радиофреквентна аблација</t>
  </si>
  <si>
    <t>F43B</t>
  </si>
  <si>
    <t>Кардијално електрофизиолошко испитување</t>
  </si>
  <si>
    <t>Пореметувања на залистокот на срцето  со катастрофални или тешки КК</t>
  </si>
  <si>
    <t>Пореметувања на залистокот на срцето без катастрофални или тешки КК</t>
  </si>
  <si>
    <t>Помалку значителна аритмија и пореметување на протокот со катастрофални или тешки КК</t>
  </si>
  <si>
    <t>Помалку значителна аритмија и пореметување на протокот без катастрофални или тешки КК</t>
  </si>
  <si>
    <t>Процедури на желудник, езофагус и дванаесетпалачно црево со малигнa болест</t>
  </si>
  <si>
    <t>Процедури на желудник, езофагус и дванаесетпалачно црево без малигна болест со катастрофални или тешки КК</t>
  </si>
  <si>
    <t>Процедури на желудник, езофагус и дванаесетпалачно црево без малигна болест без катастрофални или тешки КК</t>
  </si>
  <si>
    <t>Езофагитис,  гастроентеритис и  останати  пореметувања на дигестивниот систем, возраст &gt;9 со катастроални или тешки КК</t>
  </si>
  <si>
    <t>Езофагитис,  гастроентеритис и останати  пореметувања на дигестивниот систем, возраст &gt;9 без катастроални или тешки КК</t>
  </si>
  <si>
    <t>Лапароскопска холецистектомија со затворенa експлорација на ductus choledocus или со (катастрофални или тешки КК)</t>
  </si>
  <si>
    <t>Лапароскопска холецистектомија без затворенa експлорација на ductus choledocus без катастрофални или тешки КК</t>
  </si>
  <si>
    <t>Инфекција/воспаление на коските и зглобовите со разни процедури на мусклуниот систем и врзните ткива со тешки КК</t>
  </si>
  <si>
    <t>Инфекција/воспаление на коските и зглобовите со разни процедури на мусклуниот систем и врзните ткива  без катастрофални или тешки КК</t>
  </si>
  <si>
    <t>Фрактури на дијафиза на фемурот</t>
  </si>
  <si>
    <t>Коскени болести и специфични артропатии, возраст &gt;74 или со (катастрофални или тешки КК)</t>
  </si>
  <si>
    <t>Други процедури за кожен графт и/или дебридман со катастрофални или тешки КК</t>
  </si>
  <si>
    <t>Други процедури за кожен графт и/или дебридман без катастрофални или тешки КК</t>
  </si>
  <si>
    <t>Процедури на долни екстремитети со улцер/целулитис, без катастрофални КК, со репарација со кожен графт/флеп</t>
  </si>
  <si>
    <t>Процедури на долни екстремитети со улцер/целулитис, без катастрофални КК, без репарација со кожен графт/флеп</t>
  </si>
  <si>
    <t>Процедури на долни екстремитети без улцер/целулитис, со кожен графт, со катастрофални или тешки компкикации</t>
  </si>
  <si>
    <t>Процедури на долни екстремитети без улцер/целулитис, без кожен графт и без катастрофални или тешки компкикации</t>
  </si>
  <si>
    <t>Мали пореметувања на кожата</t>
  </si>
  <si>
    <t>Мали пореметувања на кожата, истиот ден</t>
  </si>
  <si>
    <t>Големи  пореметувања на кожата</t>
  </si>
  <si>
    <t>Големи пореметувања на кожата, истиот ден</t>
  </si>
  <si>
    <t xml:space="preserve">Големи процедури за дебелина </t>
  </si>
  <si>
    <t>Процедури на тироидна жлезда</t>
  </si>
  <si>
    <t xml:space="preserve">Процедури за дебелина </t>
  </si>
  <si>
    <t>Разни метаболички пореметувања со катастрофални КК</t>
  </si>
  <si>
    <t>Оперативно поставување на перитонален катетер за дијализа со катастрофални или тешки КК</t>
  </si>
  <si>
    <t>Оперативно поставување на перитонален катетер за дијализа без катастрофални или тешки КК</t>
  </si>
  <si>
    <t xml:space="preserve">Литотрипсија на уринарни камења со  ESWL </t>
  </si>
  <si>
    <t>Хистеректомија поради немалигна болест</t>
  </si>
  <si>
    <t>Оваректомија и сложени процедури на јајцевод поради немалигни болести  без катастрофални или тешки КК</t>
  </si>
  <si>
    <t>Други процедури на матка, јајчници и јајцеводи поради  немалигни  болести</t>
  </si>
  <si>
    <t>Лажни трудови после 37 недела без катастрофални КК</t>
  </si>
  <si>
    <t>Ретикулоендотелијални и имунолошки пореметувања со малигна болест, без катастрофални или тешки КК</t>
  </si>
  <si>
    <t>Ретикулоендотелијални и имунолошки пореметувања без малигна болест, без катастрофални или тешки КК</t>
  </si>
  <si>
    <t>Пореметување поради употрeба на алкохол и зависност, истиот ден</t>
  </si>
  <si>
    <t>Пореметување поради употрeба на опојни дроги и зависност,напуштено лекување спротивно  на медицински совет</t>
  </si>
  <si>
    <t>Вкупно</t>
  </si>
  <si>
    <t>Процедури за продолжување на ектремитети</t>
  </si>
  <si>
    <t>I12A</t>
  </si>
  <si>
    <t>Инфекција/воспаление на коска и зглоб со разни процедури на мусклуниот систем и врзните ткива со катастрофални КК</t>
  </si>
  <si>
    <t>I12B</t>
  </si>
  <si>
    <t>I12C</t>
  </si>
  <si>
    <t>I13A</t>
  </si>
  <si>
    <t>Процедури на хумерус, тибија, фибула и глужд со катастрофални или тешки КК</t>
  </si>
  <si>
    <t>I13B</t>
  </si>
  <si>
    <t>Процедури на хумерус, тибија, фибула и глужд, возраст &gt;59 без катастрофални или тешки КК</t>
  </si>
  <si>
    <t>I13C</t>
  </si>
  <si>
    <t>Процедури на хумерус, тибија, фибула и глужд, возраст &lt;60 без катастрофални или тешки КК</t>
  </si>
  <si>
    <t>I14Z</t>
  </si>
  <si>
    <t>Ревизија на чунка</t>
  </si>
  <si>
    <t>I15Z</t>
  </si>
  <si>
    <t>Краниофацијална хирургија</t>
  </si>
  <si>
    <t>I16Z</t>
  </si>
  <si>
    <t>Други процедури на рамо</t>
  </si>
  <si>
    <t>I17Z</t>
  </si>
  <si>
    <t>Максилофацијална хирургија</t>
  </si>
  <si>
    <t>I18Z</t>
  </si>
  <si>
    <t>Други процедури на колено</t>
  </si>
  <si>
    <t>I19Z</t>
  </si>
  <si>
    <t>Други процедури на лакт и подлактица</t>
  </si>
  <si>
    <t>I20Z</t>
  </si>
  <si>
    <t>Други процедури на стапало</t>
  </si>
  <si>
    <t>I21Z</t>
  </si>
  <si>
    <t>Локална ексцизија и отстранување на внатрешни уреди за фиксација на колк и фемур</t>
  </si>
  <si>
    <t>I23Z</t>
  </si>
  <si>
    <t>Локална ексцизија и отстранување на внатрешни уреди за фиксација освен на колк и фемур</t>
  </si>
  <si>
    <t>I24Z</t>
  </si>
  <si>
    <t>Артроскопија</t>
  </si>
  <si>
    <t>I25Z</t>
  </si>
  <si>
    <t>Дијагностички процедури на коски и зглобови, вклучувајќи и биопсија</t>
  </si>
  <si>
    <t>I27A</t>
  </si>
  <si>
    <t>Процедури на меки ткива со катастрофални или тешки КК</t>
  </si>
  <si>
    <t>I27B</t>
  </si>
  <si>
    <t>Процедури на меки ткива без катастрофални или тешки КК</t>
  </si>
  <si>
    <t>I28A</t>
  </si>
  <si>
    <t>Други процедури на врзни ткива со КК</t>
  </si>
  <si>
    <t>I28B</t>
  </si>
  <si>
    <t>Други процедури на врзни ткива без КК</t>
  </si>
  <si>
    <t>I29Z</t>
  </si>
  <si>
    <t>Реконструкција или ревизија на колено</t>
  </si>
  <si>
    <t>I30Z</t>
  </si>
  <si>
    <t>Процедури на рака</t>
  </si>
  <si>
    <t>I60Z</t>
  </si>
  <si>
    <t>I61Z</t>
  </si>
  <si>
    <t>Дистални фрактури на фемур</t>
  </si>
  <si>
    <t>I63Z</t>
  </si>
  <si>
    <t>Истегнувања, исчашувања и дислокации на колк, пелвис и препони</t>
  </si>
  <si>
    <t>I64A</t>
  </si>
  <si>
    <t>Остеомиелитис со КК</t>
  </si>
  <si>
    <t>I64B</t>
  </si>
  <si>
    <t>Остеомиелитис без КК</t>
  </si>
  <si>
    <t>I65A</t>
  </si>
  <si>
    <t>Малигна болест на врзните ткива, вклучувајќи патолошки фрактури , со катастрофални или тешки КК</t>
  </si>
  <si>
    <t>I65B</t>
  </si>
  <si>
    <t>Малигна болест на врзните ткива, вклучувајќи патолошки фрактури , без катастрофални или тешки КК</t>
  </si>
  <si>
    <t>I66A</t>
  </si>
  <si>
    <t>Воспалителни мускулоскелетни пореметувања со катастрофални или тешки КК</t>
  </si>
  <si>
    <t>I66B</t>
  </si>
  <si>
    <t>Воспалителни мускулоскелетни пореметувања без катастрофални или тешки КК</t>
  </si>
  <si>
    <t>I67A</t>
  </si>
  <si>
    <t>Септичен артритис со катастрофални или тешки КК</t>
  </si>
  <si>
    <t>I67B</t>
  </si>
  <si>
    <t>Септичен артритис без катастрофални или тешки КК</t>
  </si>
  <si>
    <t>I68A</t>
  </si>
  <si>
    <t>Нехируршки ’рбетни  пореметувања со КК</t>
  </si>
  <si>
    <t>I68B</t>
  </si>
  <si>
    <t>Нехируршки ’рбетни пореметувања без КК</t>
  </si>
  <si>
    <t>I68C</t>
  </si>
  <si>
    <t>Нехируршки ’рбетни пореметувања, истиот ден</t>
  </si>
  <si>
    <t>I69A</t>
  </si>
  <si>
    <t>Коскени болести и специфични aртропатии, возраст &gt;74 со катастрофални или тешки КК</t>
  </si>
  <si>
    <t>I69B</t>
  </si>
  <si>
    <t>I69C</t>
  </si>
  <si>
    <t>Коскени болести и специфични артропатии, возраст &lt;75 без катастрофални или тешки КК</t>
  </si>
  <si>
    <t>I70Z</t>
  </si>
  <si>
    <t>Неспецифични артропатии</t>
  </si>
  <si>
    <t>I71A</t>
  </si>
  <si>
    <t>Други мускуло-тетивни пореметувања, возраст &gt;69 со КК</t>
  </si>
  <si>
    <t>I71B</t>
  </si>
  <si>
    <t>Други мускуло-тетивни пореметувања, возраст &gt;69 или со КК</t>
  </si>
  <si>
    <t>I71C</t>
  </si>
  <si>
    <t>Други мускуло-тетивни пореметувања, возраст &lt;70 без КК</t>
  </si>
  <si>
    <t>I72A</t>
  </si>
  <si>
    <t>Специфични мускуло-тетивни пореметувања, возраст &gt;79 или со (катастрофални или тешки КК)</t>
  </si>
  <si>
    <t>I72B</t>
  </si>
  <si>
    <t>Специфични мускуло-тетивни пореметувања, возраст &lt;80 без катастрофални или тешки КК</t>
  </si>
  <si>
    <t>I73A</t>
  </si>
  <si>
    <t>Понатамошна нега на мускулоскелетни импланти/протези, возраст &gt;59 со катастофални или тешки КК</t>
  </si>
  <si>
    <t>I73B</t>
  </si>
  <si>
    <t>Понатамошна нега на мускулоскелетни импланти/протези, возраст &gt;59 или со (катастофални или тешки КК)</t>
  </si>
  <si>
    <t>I73C</t>
  </si>
  <si>
    <t>Понатамошна нега на мускулоскелетни импланти/протези, возраст &lt;60 без катастофални или тешки КК</t>
  </si>
  <si>
    <t>I74A</t>
  </si>
  <si>
    <t>Повреда на подлактица, рачен зглоб, рака или стапало, возраст &gt;74 со КК</t>
  </si>
  <si>
    <t>I74B</t>
  </si>
  <si>
    <t>Повреда на подлактица, рачен зглоб, рака или стапало, возраст &gt;74 или со КК</t>
  </si>
  <si>
    <t>I74C</t>
  </si>
  <si>
    <t>Повреда на подлактица, рачен зглоб, рака или стапало, возраст &lt;75 без КК</t>
  </si>
  <si>
    <t>I75A</t>
  </si>
  <si>
    <t>Повреда на рамо, рака, лакт, колено, нога или глужд, возраст &gt;64 со КК</t>
  </si>
  <si>
    <t>I75B</t>
  </si>
  <si>
    <t>Повреда на рамо, рака, лакт, колено, нога или глужд, возраст &gt;64 или со КК</t>
  </si>
  <si>
    <t>I75C</t>
  </si>
  <si>
    <t>Повреда на рамо, рака, лакт, колено, нога или глужд, возраст &lt;65 без КК</t>
  </si>
  <si>
    <t>I76A</t>
  </si>
  <si>
    <t>Други мускулоскелетни пореметувања, возраст &gt;69 со КК</t>
  </si>
  <si>
    <t>I76B</t>
  </si>
  <si>
    <t>Други мускулоскелетни пореметувања, возраст &gt;69 или со КК</t>
  </si>
  <si>
    <t>I76C</t>
  </si>
  <si>
    <t>Други мускулоскелетни пореметувања, возраст &lt;70 без КК</t>
  </si>
  <si>
    <t>I77A</t>
  </si>
  <si>
    <t>Фрактури на пелвис со катастрофални или тешки КК</t>
  </si>
  <si>
    <t>I77B</t>
  </si>
  <si>
    <t>Фрактури на пелвис без катастрофални или тешки КК</t>
  </si>
  <si>
    <t>I78A</t>
  </si>
  <si>
    <t>Фрактури на вратот на фемурот со катастрофални или тешки КК</t>
  </si>
  <si>
    <t>I78B</t>
  </si>
  <si>
    <t>Фрактури на вратот на фемурот без катастрофални или тешки КК</t>
  </si>
  <si>
    <t>J01Z</t>
  </si>
  <si>
    <t>Микроваскуларен пренос на ткиво за пореметувања на кожата, подкожното ткиво и дојките</t>
  </si>
  <si>
    <t>J06A</t>
  </si>
  <si>
    <t>Големи процедури за малигни состојби на дојките</t>
  </si>
  <si>
    <t>J06B</t>
  </si>
  <si>
    <t>Големи процедури за немалигни состојби на дојките</t>
  </si>
  <si>
    <t>J07A</t>
  </si>
  <si>
    <t>Мали процедури за малигни состојби на дојките</t>
  </si>
  <si>
    <t>J07B</t>
  </si>
  <si>
    <t>Мали процедури за немалигни состојби на дојките</t>
  </si>
  <si>
    <t>J08A</t>
  </si>
  <si>
    <t>J08B</t>
  </si>
  <si>
    <t>J09Z</t>
  </si>
  <si>
    <t>Перианални и пилонидални процедури</t>
  </si>
  <si>
    <t>J10Z</t>
  </si>
  <si>
    <t>Пластични процедури во операциона сала на кожа, субкутано ткиво и дојка</t>
  </si>
  <si>
    <t>J11Z</t>
  </si>
  <si>
    <t>Други процедури на кожа, субкутано ткиво и дојка</t>
  </si>
  <si>
    <t>J12A</t>
  </si>
  <si>
    <t>Процедури на долни екстремитети со улцер/целулитис со катастрофални КК</t>
  </si>
  <si>
    <t>J12B</t>
  </si>
  <si>
    <t>J12C</t>
  </si>
  <si>
    <t>J13A</t>
  </si>
  <si>
    <t>J13B</t>
  </si>
  <si>
    <t>J14Z</t>
  </si>
  <si>
    <t>Голема реконструкција на дојките</t>
  </si>
  <si>
    <t>J60A</t>
  </si>
  <si>
    <t>Кожни улцери</t>
  </si>
  <si>
    <t>J60B</t>
  </si>
  <si>
    <t>Кожни улцери, истиот ден</t>
  </si>
  <si>
    <t>J62A</t>
  </si>
  <si>
    <t>Малигни пореметувања на дојките (возраст &gt;69 со КК) или со (катастрофални или тешки КК)</t>
  </si>
  <si>
    <t>J62B</t>
  </si>
  <si>
    <t>Малигни пореметувања на дојките  (возраст &gt;69 без КК) или без (катастрофални или тешки КК)</t>
  </si>
  <si>
    <t>J63Z</t>
  </si>
  <si>
    <t>Немалигни пореметувања на дојките</t>
  </si>
  <si>
    <t>J64A</t>
  </si>
  <si>
    <t>Целулитис, возраст &gt;59 со катастрофални или тешки КК</t>
  </si>
  <si>
    <t>J64B</t>
  </si>
  <si>
    <t xml:space="preserve">Целулитис (возраст &gt;59 без катастрофални или тешки КК) или возраст &lt;60                        </t>
  </si>
  <si>
    <t>J65A</t>
  </si>
  <si>
    <t xml:space="preserve">Траума на кожатa, на подкожното  ткиво и на дојките, возраст &gt;69                          </t>
  </si>
  <si>
    <t>J65B</t>
  </si>
  <si>
    <t xml:space="preserve">Траума на кожатa, на подкожното ткиво и на дојките, возраст &lt;70                          </t>
  </si>
  <si>
    <t>J67A</t>
  </si>
  <si>
    <t>J67B</t>
  </si>
  <si>
    <t>J68A</t>
  </si>
  <si>
    <t>J68B</t>
  </si>
  <si>
    <t>K01Z</t>
  </si>
  <si>
    <t>Процедури на дијабетичко стапало</t>
  </si>
  <si>
    <t>K02Z</t>
  </si>
  <si>
    <t>Процедури на хипофиза</t>
  </si>
  <si>
    <t>K03Z</t>
  </si>
  <si>
    <t>Процедури на надбубрежните жлезди</t>
  </si>
  <si>
    <t>K04Z</t>
  </si>
  <si>
    <t>K05Z</t>
  </si>
  <si>
    <t>Процедури на паратироидна жлезда</t>
  </si>
  <si>
    <t>K06Z</t>
  </si>
  <si>
    <t>K07Z</t>
  </si>
  <si>
    <t>K08Z</t>
  </si>
  <si>
    <t>Тироглосални процедури</t>
  </si>
  <si>
    <t>K09Z</t>
  </si>
  <si>
    <t>Други ендокринолошки, нутритивни и метаболички процедури во операциона сала</t>
  </si>
  <si>
    <t>K40Z</t>
  </si>
  <si>
    <t>Ендоскопски или дијагностички процедури за метаболички нарушувања без КК</t>
  </si>
  <si>
    <t>K60A</t>
  </si>
  <si>
    <t>Дијабетес со катастрофални или тешки КК</t>
  </si>
  <si>
    <t>K60B</t>
  </si>
  <si>
    <t>Дијабетес без катастрофални или тешки КК</t>
  </si>
  <si>
    <t>K61Z</t>
  </si>
  <si>
    <t>Тешко нарушување на исхраната</t>
  </si>
  <si>
    <t>K62A</t>
  </si>
  <si>
    <t>K62B</t>
  </si>
  <si>
    <t>Разни метаболички пореметувања, возраст &gt;74 или со тешки КК</t>
  </si>
  <si>
    <t>K62C</t>
  </si>
  <si>
    <t>Разни метаболички  пореметувања, возраст &lt;75 без катастрофални или тешки КК</t>
  </si>
  <si>
    <t>K63Z</t>
  </si>
  <si>
    <t>Вродени грешки на метаболизмот</t>
  </si>
  <si>
    <t>K64A</t>
  </si>
  <si>
    <t>Ендокрини пореметувања со катастрофални или тешки КК</t>
  </si>
  <si>
    <t>K64B</t>
  </si>
  <si>
    <t>Ендокрини пореметувања без катастрофални или тешки КК</t>
  </si>
  <si>
    <t>L02A</t>
  </si>
  <si>
    <t>L02B</t>
  </si>
  <si>
    <t>L03A</t>
  </si>
  <si>
    <t>Големи процедури  на бубрези, уретер и мочен меур поради неоплазми со катастрофални или тешки КК</t>
  </si>
  <si>
    <t>L03B</t>
  </si>
  <si>
    <t>Големи процедури  на бубрези, уретер и мочен меур поради неоплазми без катастрофални или тешки КК</t>
  </si>
  <si>
    <t>L04A</t>
  </si>
  <si>
    <t>Големи процедури на бубрези, уретер и мочен меур поради не-неопластични болести  со катастрофални или тешки КК</t>
  </si>
  <si>
    <t>L04B</t>
  </si>
  <si>
    <t>Големи процедури на бубрези, уретер и мочен меур поради не-неопластични болести со тешки или умерени КК</t>
  </si>
  <si>
    <t>L04C</t>
  </si>
  <si>
    <t>Големи процедури на бубрези, уретер и мочен меур поради не-неопластични болести без КК</t>
  </si>
  <si>
    <t>L05A</t>
  </si>
  <si>
    <t>Трансуретрална простатектомија со катастрофални или тешки КК</t>
  </si>
  <si>
    <t>L05B</t>
  </si>
  <si>
    <t>Трансуретрална простатектомија без катастрофални или тешки КК</t>
  </si>
  <si>
    <t>L06A</t>
  </si>
  <si>
    <t>Мали процедури на мочен меур со катастрофални или тешки КК</t>
  </si>
  <si>
    <t>L06B</t>
  </si>
  <si>
    <t>Мали процедури на мочен меур без катастрофални или тешки КК</t>
  </si>
  <si>
    <t>L07A</t>
  </si>
  <si>
    <t>Трансуретрални процедури освен простатектомија со катастрофални или тешки КК</t>
  </si>
  <si>
    <t>L07B</t>
  </si>
  <si>
    <t>Трансуретрални процедури освен простатектомија без катастрофални или тешки КК</t>
  </si>
  <si>
    <t>L08A</t>
  </si>
  <si>
    <t>Уретрални процедури со КК</t>
  </si>
  <si>
    <t>L08B</t>
  </si>
  <si>
    <t>Уретрални процедури без КК</t>
  </si>
  <si>
    <t>L09A</t>
  </si>
  <si>
    <t>Други процедури поради пореметувања на бубрези и уринарен тракт со катастрофални КК</t>
  </si>
  <si>
    <t>L09B</t>
  </si>
  <si>
    <t>Други процедури поради пореметувања на бубрези и уринарен тракт со тешки КК</t>
  </si>
  <si>
    <t>L09C</t>
  </si>
  <si>
    <t>Други процедури поради пореметувања на бубрези и уринарен тракт без катастрофални или тешки КК</t>
  </si>
  <si>
    <t>L40Z</t>
  </si>
  <si>
    <t>Уретероскопија</t>
  </si>
  <si>
    <t>L41Z</t>
  </si>
  <si>
    <t>Цистоуретероскопија, истиот ден</t>
  </si>
  <si>
    <t>L42Z</t>
  </si>
  <si>
    <t>L60A</t>
  </si>
  <si>
    <t>Бубрежна слабост со катастрофални КК</t>
  </si>
  <si>
    <t>L60B</t>
  </si>
  <si>
    <t>Бубрежна слабост  со тешки КК</t>
  </si>
  <si>
    <t>L60C</t>
  </si>
  <si>
    <t>Бубрежна слабост  без катастрофални или тешки КК</t>
  </si>
  <si>
    <t>L61Z</t>
  </si>
  <si>
    <t>Прием за ренална дијализа</t>
  </si>
  <si>
    <t>L62A</t>
  </si>
  <si>
    <t>Неоплазми на бубрезите и уринарниот тракт со катастрофални или тешки КК</t>
  </si>
  <si>
    <t>L62B</t>
  </si>
  <si>
    <t>Неоплазми на бубрезите и уринарниот тракт без катастрофални или тешки КК</t>
  </si>
  <si>
    <t>L63A</t>
  </si>
  <si>
    <t>Инфекции на бубрезите и уринарниот тракт со катастрофални КК</t>
  </si>
  <si>
    <t>L63B</t>
  </si>
  <si>
    <t>Инфекции на бубрезите и уринарниот тракт, возраст &gt;69 или со тешки КК</t>
  </si>
  <si>
    <t>L63C</t>
  </si>
  <si>
    <t>Инфекции на бубрезите и уринарниот тракт, возраст &lt;70 без катастрофални или тешки КК</t>
  </si>
  <si>
    <t>L64Z</t>
  </si>
  <si>
    <t>Уринарни камења и опструкции</t>
  </si>
  <si>
    <t>L65A</t>
  </si>
  <si>
    <t>Знаци и симптоми поврзани со бубрезите и уринарниот тракт со катастрофални или тешки КК</t>
  </si>
  <si>
    <t>L65B</t>
  </si>
  <si>
    <t>Знаци и симптоми поврзани со бубрезите и уринарниот тракт без катастрофални или тешки КК</t>
  </si>
  <si>
    <t>L66Z</t>
  </si>
  <si>
    <t xml:space="preserve">Уретрална стриктура                                                                </t>
  </si>
  <si>
    <t>L67A</t>
  </si>
  <si>
    <t>Други дијагнози на бубрезите и уринарниот тракт со катастрофални КК</t>
  </si>
  <si>
    <t>L67B</t>
  </si>
  <si>
    <t>Други дијагнози на бубрезите и уринарниот тракт со тешки КК</t>
  </si>
  <si>
    <t>L67C</t>
  </si>
  <si>
    <t>Други дијагнози на бубрезите и уринарниот тракт без катастрофални или тешки КК</t>
  </si>
  <si>
    <t>M01Z</t>
  </si>
  <si>
    <t>Големи процедури на пелвис кај мажи</t>
  </si>
  <si>
    <t>M02A</t>
  </si>
  <si>
    <t>Трансуретална простатектомија со катастрофални или тешки КК</t>
  </si>
  <si>
    <t>M02B</t>
  </si>
  <si>
    <t>M03A</t>
  </si>
  <si>
    <t>Процедури на пенис со КК</t>
  </si>
  <si>
    <t>M03B</t>
  </si>
  <si>
    <t>Процедури на пенис без КК</t>
  </si>
  <si>
    <t>M04A</t>
  </si>
  <si>
    <t>Процедури на тестиси со КК</t>
  </si>
  <si>
    <t>M04B</t>
  </si>
  <si>
    <t>Процедури на тестиси без КК</t>
  </si>
  <si>
    <t>M05Z</t>
  </si>
  <si>
    <t>Циркумцизија</t>
  </si>
  <si>
    <t>M06A</t>
  </si>
  <si>
    <t>Други процедури во операциона сала за малигна болест на машкиот репродуктивен систем</t>
  </si>
  <si>
    <t>M06B</t>
  </si>
  <si>
    <t>Други процедури во операциона сала на машкиот репродуктивен систем освен за малигна болест</t>
  </si>
  <si>
    <t>M40Z</t>
  </si>
  <si>
    <t>Цистоуретроскопија без КК</t>
  </si>
  <si>
    <t>M60A</t>
  </si>
  <si>
    <t>Малигна болест на машкиот репродуктивен систем со катастрофални или тешки КК</t>
  </si>
  <si>
    <t>M60B</t>
  </si>
  <si>
    <t>Малигна болест на машкиот репродуктивен систем без катастрофални или тешки КК</t>
  </si>
  <si>
    <t>M61A</t>
  </si>
  <si>
    <t>Бенигна хипертрофија на простата со катастрофални или тешки КК</t>
  </si>
  <si>
    <t>M61B</t>
  </si>
  <si>
    <t>Бенигна хипертрофија на простата без катастрофални или тешки КК</t>
  </si>
  <si>
    <t>M62A</t>
  </si>
  <si>
    <t>Воспаление на машкиот репродуктивен систем со КК</t>
  </si>
  <si>
    <t>M62B</t>
  </si>
  <si>
    <t>Воспаление на машкиот репродуктивен систем без КК</t>
  </si>
  <si>
    <t>M63Z</t>
  </si>
  <si>
    <t>Стерилизација, машка</t>
  </si>
  <si>
    <t>M64Z</t>
  </si>
  <si>
    <t>Други дијагнози на машкиот репродуктивен систем</t>
  </si>
  <si>
    <t>N01Z</t>
  </si>
  <si>
    <t>Пелвична евисцерација и радикална вулвектомија</t>
  </si>
  <si>
    <t>N02A</t>
  </si>
  <si>
    <t xml:space="preserve">Процедури на матка, јајчници и јајцеводи поради малигнa болест на овариум или малигна болест на јајцевод со КК    </t>
  </si>
  <si>
    <t>N02B</t>
  </si>
  <si>
    <t xml:space="preserve">Процедури на матка, јајчници и јајцеводи поради малигна болест на овариум или јајцевод без КК    </t>
  </si>
  <si>
    <t>N03A</t>
  </si>
  <si>
    <t xml:space="preserve">Процедури на матка, јајчници и јајцеводи   поради малигна болест  освен на јајчниците или јајцеводите со КК    </t>
  </si>
  <si>
    <t>N03B</t>
  </si>
  <si>
    <t xml:space="preserve">Процедури на матка, јајчници и јајцеводи поради малигна болест освен  на јајчниците или јајцеводите без КК    </t>
  </si>
  <si>
    <t>N04Z</t>
  </si>
  <si>
    <t>N05A</t>
  </si>
  <si>
    <t>Оваректомии и сложени процедури на јајцевод поради немалигни болести со катастрофални или тешки КК</t>
  </si>
  <si>
    <t>N05B</t>
  </si>
  <si>
    <t>N06Z</t>
  </si>
  <si>
    <t>Реконструктивни процедури на женскиот репродуктивен систем</t>
  </si>
  <si>
    <t>N07Z</t>
  </si>
  <si>
    <t>N08Z</t>
  </si>
  <si>
    <t>Ендоскопски и лапароскопски процедури на женскиот репродуктивен систем</t>
  </si>
  <si>
    <t>N09Z</t>
  </si>
  <si>
    <t>Конизација, процедури на вагина, цервикс и вулва</t>
  </si>
  <si>
    <t>N10Z</t>
  </si>
  <si>
    <t>Дијагностичка киретажа или дијагностичка хистероскопија</t>
  </si>
  <si>
    <t>N11A</t>
  </si>
  <si>
    <t>Други процедури на женскиот репродуктивен систем во операциона сала возраст &gt;64 или со малигнa болест или со КК</t>
  </si>
  <si>
    <t>N11B</t>
  </si>
  <si>
    <t>Други процедури на женскиот репродуктивен систем во операциона сала возраст &lt;65 без малигнa болест без КК</t>
  </si>
  <si>
    <t>N60A</t>
  </si>
  <si>
    <t>Малигнa болест на женскиот репродуктивен систем со катастрофални или тешки КК</t>
  </si>
  <si>
    <t>N60B</t>
  </si>
  <si>
    <t>Малигнa болест на женскиот репродуктивен систем без катастрофални или тешки КК</t>
  </si>
  <si>
    <t>N61Z</t>
  </si>
  <si>
    <t>Инфекции на женскиот репродуктивен систем</t>
  </si>
  <si>
    <t>N62A</t>
  </si>
  <si>
    <t>Менструални и други пореметувања на женскиот репродуктивен систем со КК</t>
  </si>
  <si>
    <t>N62B</t>
  </si>
  <si>
    <t>Менструални и други пореметувања на женскиот репродуктивен систем без КК</t>
  </si>
  <si>
    <t>O01A</t>
  </si>
  <si>
    <t>Породување со царски рез со катастрофални КК</t>
  </si>
  <si>
    <t>O01B</t>
  </si>
  <si>
    <t>Породување со царски рез со тешки КК</t>
  </si>
  <si>
    <t>O01C</t>
  </si>
  <si>
    <t>Породување со царски рез без катастрофални или тешки КК</t>
  </si>
  <si>
    <t>O02A</t>
  </si>
  <si>
    <t>Вагинално породување со процедура во операциона сала со катастрофални или тешки КК</t>
  </si>
  <si>
    <t>O02B</t>
  </si>
  <si>
    <t>Вагинално породување со процедура во операциона сала без катастрофални или тешки КК</t>
  </si>
  <si>
    <t>O03Z</t>
  </si>
  <si>
    <t>Ектопична бременост</t>
  </si>
  <si>
    <t>O04Z</t>
  </si>
  <si>
    <t>После породување или после абортус со процедури во операциона сала</t>
  </si>
  <si>
    <t>O05Z</t>
  </si>
  <si>
    <t>Абортус со процедура во операциона сала</t>
  </si>
  <si>
    <t>O60A</t>
  </si>
  <si>
    <t>Вагинално породување со катастрофални или тешки КК</t>
  </si>
  <si>
    <t>O60B</t>
  </si>
  <si>
    <t>Вагинално породување без катастрофални или тешки КК</t>
  </si>
  <si>
    <t>O60C</t>
  </si>
  <si>
    <t>Вагинално породување, единечно, некомплицирано без други состојби</t>
  </si>
  <si>
    <t>O61Z</t>
  </si>
  <si>
    <t xml:space="preserve">По породување или по абортус без процедури во операциона сала </t>
  </si>
  <si>
    <t>O63Z</t>
  </si>
  <si>
    <t>Абортус без процедура во операциона сала</t>
  </si>
  <si>
    <t>O64A</t>
  </si>
  <si>
    <t>Лажни трудови пред 37 недела или со катастрофални КК</t>
  </si>
  <si>
    <t>O64B</t>
  </si>
  <si>
    <t>O66A</t>
  </si>
  <si>
    <t>Преднатален и друг акушерски прием</t>
  </si>
  <si>
    <t>O66B</t>
  </si>
  <si>
    <t>Преднатален и друг акушерски прием, истиот ден</t>
  </si>
  <si>
    <t>P01Z</t>
  </si>
  <si>
    <t>Новороденче, починато или преместено во друга установа &lt;5 дена од приемот со значајна  процедура во операциона сала</t>
  </si>
  <si>
    <t>P02Z</t>
  </si>
  <si>
    <t>Кардиоторакални/васкуларни процедури на новороденчиња</t>
  </si>
  <si>
    <t>P03Z</t>
  </si>
  <si>
    <t>Новороденче тежина при прием 1000-1499 g со значајна процедура во операциона сала</t>
  </si>
  <si>
    <t>P04Z</t>
  </si>
  <si>
    <t>Новороденче тежина при прием 1500-1999 g со значајна процедура во операциона сала</t>
  </si>
  <si>
    <t>P05Z</t>
  </si>
  <si>
    <t>Новороденче тежина при прием 2000-2499 g со значајна процедура во операциона сала</t>
  </si>
  <si>
    <t>P06A</t>
  </si>
  <si>
    <t>Новороденче тежина при прием &gt;2499 g со значајна процедура во операциона сала со повеќе големи проблеми</t>
  </si>
  <si>
    <t>P06B</t>
  </si>
  <si>
    <t>Новороденче тежина при прием &gt;2499 g со значајна процедура во операциона сала без повеќе големи проблеми</t>
  </si>
  <si>
    <t>P60A</t>
  </si>
  <si>
    <t>Новороденче, починато или преместено во друга установа &lt;5 дена од приемот без значајна процедура во операциона сала, новородено</t>
  </si>
  <si>
    <t>P60B</t>
  </si>
  <si>
    <t>Новороденче, починато или преместено во друга установа  &lt;5 дена од приемот без значајна процедура во операциона сала, не новородено</t>
  </si>
  <si>
    <t>P61Z</t>
  </si>
  <si>
    <t xml:space="preserve">Новороденче, тежина при прием &lt;750 g                                                               </t>
  </si>
  <si>
    <t>P62Z</t>
  </si>
  <si>
    <t xml:space="preserve">Новороденче, тежина при прием 750-999 g                                                            </t>
  </si>
  <si>
    <t>P63Z</t>
  </si>
  <si>
    <t>Новороденче, тежина при прием 1000-1249 g без значајна процедура во операциона сала</t>
  </si>
  <si>
    <t>P64Z</t>
  </si>
  <si>
    <t>Новороденче, тежина при прием 1250-1499 g без значајна процедура во операциона сала</t>
  </si>
  <si>
    <t>P65A</t>
  </si>
  <si>
    <t>Новороденче, тежина при прием 1500-1999 g со значајна процедура во операциона сала со повеќе големи проблеми</t>
  </si>
  <si>
    <t>P65B</t>
  </si>
  <si>
    <t>Новороденче, тежина при прием 1500-1999 g без значајна процедура во операциона сала со голем проблем</t>
  </si>
  <si>
    <t>P65C</t>
  </si>
  <si>
    <t>Новороденче, тежина при прием 1500-1999 g без значајна процедура во операциона сала со друг проблем</t>
  </si>
  <si>
    <t>P65D</t>
  </si>
  <si>
    <t>Новороденче, тежина при прием 1500-1999 g без значајна процедура во операциона сала без проблем</t>
  </si>
  <si>
    <t>P66A</t>
  </si>
  <si>
    <t>Новороденче, тежина при прием 2000-2499 g без значајна процедура во операциона сала со повеќе големи проблеми</t>
  </si>
  <si>
    <t>P66B</t>
  </si>
  <si>
    <t>Новороденче, тежина при прием 2000-2499 g без значајна процедура во операциона сала со голем проблем</t>
  </si>
  <si>
    <t>P66C</t>
  </si>
  <si>
    <t>Новороденче, тежина при прием 2000-2499 g без значајна процедура во операциона сала со друг проблем</t>
  </si>
  <si>
    <t>P66D</t>
  </si>
  <si>
    <t>Новороденче, тежина при прием 2000-2499 g без значајна процедура во операциона сала без проблем</t>
  </si>
  <si>
    <t>P67A</t>
  </si>
  <si>
    <t>Новороденче, тежина при прием &gt;2499 g без значајна процедура во операциона сала со повеќе големи проблеми</t>
  </si>
  <si>
    <t>P67B</t>
  </si>
  <si>
    <t>Новороденче, тежина при прием &gt;2499 g без значајна процедура во операциона сала со голем проблем</t>
  </si>
  <si>
    <t>P67C</t>
  </si>
  <si>
    <t>Новороденче, тежина при прием &gt;2499 g без значајна процедура во операциона сала со друг проблем</t>
  </si>
  <si>
    <t>P67D</t>
  </si>
  <si>
    <t>Новороденче, тежина при прием &gt;2499 g без значајна процедура во операциона сала без проблем</t>
  </si>
  <si>
    <t>Q01Z</t>
  </si>
  <si>
    <t>Спленектомија</t>
  </si>
  <si>
    <t>Q02A</t>
  </si>
  <si>
    <t>Други процедури во операциона сала на крвни и крвоформирачки органи со катастрофални или тешки КК</t>
  </si>
  <si>
    <t>Q02B</t>
  </si>
  <si>
    <t>Други процедури во операциона сала  на крвни и крвоформирачки органи без катастрофални или тешки КК</t>
  </si>
  <si>
    <t>Q60A</t>
  </si>
  <si>
    <t>Ретикулоендотелијални и имунолошки пореметувања со катастрофални или тешки КК</t>
  </si>
  <si>
    <t>Q60B</t>
  </si>
  <si>
    <t>Q60C</t>
  </si>
  <si>
    <t>Q61A</t>
  </si>
  <si>
    <t>Пореметувања на црвените крвни зрнца со катастрофални КК</t>
  </si>
  <si>
    <t>Q61B</t>
  </si>
  <si>
    <t>Пореметувања на црвените крвни зрнца со тешки КК</t>
  </si>
  <si>
    <t>Q61C</t>
  </si>
  <si>
    <t>Пореметувања на црвени крвни зрнца без катастрофални или тешки КК</t>
  </si>
  <si>
    <t>Q62Z</t>
  </si>
  <si>
    <t>Пореметувања на коагулацијата</t>
  </si>
  <si>
    <t>R01A</t>
  </si>
  <si>
    <t>Лимфом и леукемија со големи процедури во операциона сала со катастофални или тешки КК</t>
  </si>
  <si>
    <t>R01B</t>
  </si>
  <si>
    <t>Лимфом и леукемија со големи процедури во операциона сала без катастофални или тешки КК</t>
  </si>
  <si>
    <t>R02A</t>
  </si>
  <si>
    <t>Други неопластични пореметувања со големи процедури во операциона сала со катастофални или тешки КК</t>
  </si>
  <si>
    <t>R02B</t>
  </si>
  <si>
    <t>Други неопластични пореметувања со големи процедури во операциона сала без катастофални или тешки КК</t>
  </si>
  <si>
    <t>R03A</t>
  </si>
  <si>
    <t>Лимфом и леукемија со други процедури во операциона сала со катастофални или тешки КК</t>
  </si>
  <si>
    <t>R03B</t>
  </si>
  <si>
    <t>Лимфом и леукемија со други процедури во операциона сала без катастофални или тешки КК</t>
  </si>
  <si>
    <t>R04A</t>
  </si>
  <si>
    <t>Други неопластични пореметувања со други процедури во операциона сала со катастофални или тешки КК</t>
  </si>
  <si>
    <t>R04B</t>
  </si>
  <si>
    <t>Други неопластични пореметувања со други процедури во операциона сала без катастофални или тешки КК</t>
  </si>
  <si>
    <t>R60A</t>
  </si>
  <si>
    <t>Акутна леукемија со катастрофални КК</t>
  </si>
  <si>
    <t>R60B</t>
  </si>
  <si>
    <t>Акутна леукемија со тешки КК</t>
  </si>
  <si>
    <t>R60C</t>
  </si>
  <si>
    <t>Акутна леукемија без катастрофални или тешки КК</t>
  </si>
  <si>
    <t>R61A</t>
  </si>
  <si>
    <t>Лимфом и неакутна леукемија со катастрофални КК</t>
  </si>
  <si>
    <t>R61B</t>
  </si>
  <si>
    <t>Лимфом и неакутна леукемија без катастрофални КК</t>
  </si>
  <si>
    <t>R61C</t>
  </si>
  <si>
    <t>Лимфом и неакутна леукемија, истиот ден</t>
  </si>
  <si>
    <t>R62A</t>
  </si>
  <si>
    <t>Други неопластични пореметувања со КК</t>
  </si>
  <si>
    <t>R62B</t>
  </si>
  <si>
    <t>Други неопластични пореметувања без КК</t>
  </si>
  <si>
    <t>R63Z</t>
  </si>
  <si>
    <t>Хемотерапија</t>
  </si>
  <si>
    <t>R64Z</t>
  </si>
  <si>
    <t>Радиотерапија</t>
  </si>
  <si>
    <t>S60Z</t>
  </si>
  <si>
    <t>ХИВ , истиот ден</t>
  </si>
  <si>
    <t>S65A</t>
  </si>
  <si>
    <t>Болести поврзани со ХИВ со катастрофални КК</t>
  </si>
  <si>
    <t>S65B</t>
  </si>
  <si>
    <t>Болести поврзани со ХИВ со тешки КК</t>
  </si>
  <si>
    <t>S65C</t>
  </si>
  <si>
    <t>Болести поврзани со ХИВ без катастрофални или тешки КК</t>
  </si>
  <si>
    <t>T01A</t>
  </si>
  <si>
    <t>Процедури во операциона сала за инфективни и паразитски болести со катастрофални КК</t>
  </si>
  <si>
    <t>T01B</t>
  </si>
  <si>
    <t>Процедури во операциона сала за инфективни и паразитски болести со тешки или умерени КК</t>
  </si>
  <si>
    <t>T01C</t>
  </si>
  <si>
    <t>Процедури во операциона сала за инфективни и паразитски болести без КК</t>
  </si>
  <si>
    <t>T60A</t>
  </si>
  <si>
    <t>Септикемија со катастрофални или тешки КК</t>
  </si>
  <si>
    <t>T60B</t>
  </si>
  <si>
    <t>Септикемија без катастрофални или тешки КК</t>
  </si>
  <si>
    <t>T61A</t>
  </si>
  <si>
    <t>Постоперативни и посттрауматски инфекции, возраст &gt;54 или со (катастрофални или тешки КК)</t>
  </si>
  <si>
    <t>T61B</t>
  </si>
  <si>
    <t>Постоперативни и посттрауматски инфекции, возраст &lt;55 без катастрофални или тешки КК</t>
  </si>
  <si>
    <t>T62A</t>
  </si>
  <si>
    <t>Треска од непозната причина со КК</t>
  </si>
  <si>
    <t>T62B</t>
  </si>
  <si>
    <t>Треска од непозната причина без КК</t>
  </si>
  <si>
    <t>T63A</t>
  </si>
  <si>
    <t>Вирусно заболување, возраст &gt;59 или со КК</t>
  </si>
  <si>
    <t>T63B</t>
  </si>
  <si>
    <t>Вирусно заболување, возраст &lt;60 без КК</t>
  </si>
  <si>
    <t>T64A</t>
  </si>
  <si>
    <t>Други инфективни и паразитски болести со катастрофални или тешки КК</t>
  </si>
  <si>
    <t>T64B</t>
  </si>
  <si>
    <t>Други инфективни и паразитски болести без катастрофални или тешки КК</t>
  </si>
  <si>
    <t>U40Z</t>
  </si>
  <si>
    <t>Лекување на ментално здравје, истиот ден, со електроконвулзивна терапија  (ECT)</t>
  </si>
  <si>
    <t>U60Z</t>
  </si>
  <si>
    <t>Лекување на ментално здравје, истиот ден, без електроконвулзивна терапија( ECT)</t>
  </si>
  <si>
    <t>U61A</t>
  </si>
  <si>
    <t>Шизофренија со правен статус на ментална болест</t>
  </si>
  <si>
    <t>U61B</t>
  </si>
  <si>
    <t>Шизофренија без правен статус на ментална болест</t>
  </si>
  <si>
    <t>U62A</t>
  </si>
  <si>
    <t>Параноја и акутно психичко пореметување со катастрофални или тешки КК или со правен статус на ментална болест</t>
  </si>
  <si>
    <t>U62B</t>
  </si>
  <si>
    <t>Параноја и акутно психичко пореметување без катастрофални/тешки КК без правен статус на ментална болест</t>
  </si>
  <si>
    <t>U63A</t>
  </si>
  <si>
    <t>Големи афективни пореметувања, возраст &gt;69 или со (катастрофални или тешки КК)</t>
  </si>
  <si>
    <t>U63B</t>
  </si>
  <si>
    <t>Големи афективни пореметувања, возраст &lt;70 без катастрофални или тешки КК</t>
  </si>
  <si>
    <t>U64Z</t>
  </si>
  <si>
    <t>Други афективни соматоформни пореметувања</t>
  </si>
  <si>
    <t>U65Z</t>
  </si>
  <si>
    <t>Анксиозни пореметувања</t>
  </si>
  <si>
    <t>U66Z</t>
  </si>
  <si>
    <t>Пореметувања на исхраната  и oпсесивно-компулсивни  пореметувања</t>
  </si>
  <si>
    <t>U67Z</t>
  </si>
  <si>
    <t>Пореметувања на личноста и акутни реакции</t>
  </si>
  <si>
    <t>U68Z</t>
  </si>
  <si>
    <t>Ментални пореметувања во детството</t>
  </si>
  <si>
    <t>V60A</t>
  </si>
  <si>
    <t>Труење со алкохол и апстиненција со КК</t>
  </si>
  <si>
    <t>V60B</t>
  </si>
  <si>
    <t>Труење со алкохол и апстиненција без КК</t>
  </si>
  <si>
    <t>V61Z</t>
  </si>
  <si>
    <t>Труење со дроги и апстиненција</t>
  </si>
  <si>
    <t>V62A</t>
  </si>
  <si>
    <t xml:space="preserve">Пореметување поради употрeба на алкохол и зависност </t>
  </si>
  <si>
    <t>V62B</t>
  </si>
  <si>
    <t>V63A</t>
  </si>
  <si>
    <t xml:space="preserve">Пореметување поради употрeба на опојни дроги и зависност  </t>
  </si>
  <si>
    <t>V63B</t>
  </si>
  <si>
    <t>V64Z</t>
  </si>
  <si>
    <t xml:space="preserve">Пореметување поради употрeба на други дроги и зависност </t>
  </si>
  <si>
    <t>W01Z</t>
  </si>
  <si>
    <t>Процедури на вентилација или  краниотомија при значајна политраума</t>
  </si>
  <si>
    <t>W02Z</t>
  </si>
  <si>
    <t>Процедури на колк, фемур и екстремитети поради значајни политрауми, вклучувајќи имплантација</t>
  </si>
  <si>
    <t>W03Z</t>
  </si>
  <si>
    <t>Абдоминални процедури поради значајни политрауми</t>
  </si>
  <si>
    <t>W04Z</t>
  </si>
  <si>
    <t>Други процедури во операциона сала поради  значајна  политраума</t>
  </si>
  <si>
    <t>W60Z</t>
  </si>
  <si>
    <t>Политраума, починат или пренесен во друг објект за акутно згрижување &lt;5 дена</t>
  </si>
  <si>
    <t>W61Z</t>
  </si>
  <si>
    <t>Политраума без  значајни процедури</t>
  </si>
  <si>
    <t>X02Z</t>
  </si>
  <si>
    <t>Микроваскуларен трансфер на ткиво или кожни графтови за повреди на рака</t>
  </si>
  <si>
    <t>X04A</t>
  </si>
  <si>
    <t>Други процедури за повреди на долните екстремитети, возраст &gt;59 или со КК</t>
  </si>
  <si>
    <t>X04B</t>
  </si>
  <si>
    <t>Други процедури за повреди на долните екстремитети, возраст &lt;60 без КК</t>
  </si>
  <si>
    <t>X05Z</t>
  </si>
  <si>
    <t>Други процедури за повреди на рака</t>
  </si>
  <si>
    <t>X06A</t>
  </si>
  <si>
    <t>Други процедури за други повреди со катастрофални или тешки КК</t>
  </si>
  <si>
    <t>X06B</t>
  </si>
  <si>
    <t>Други процедури за други повреди без катастрофални или тешки КК</t>
  </si>
  <si>
    <t>X07A</t>
  </si>
  <si>
    <t>Кожен графт за повреди освен на рака со микроваскуларен трансфер на ткиво или со (катастрофални или тешки КК)</t>
  </si>
  <si>
    <t>X07B</t>
  </si>
  <si>
    <t>Кожен графт за повреди освен на рака без микроваскуларен трансфер на ткиво без катастрофални или тешки КК</t>
  </si>
  <si>
    <t>X60A</t>
  </si>
  <si>
    <t>Повреди, возраст &gt;64 со КК</t>
  </si>
  <si>
    <t>X60B</t>
  </si>
  <si>
    <t>Повреди, возраст &gt;64 без КК</t>
  </si>
  <si>
    <t>X60C</t>
  </si>
  <si>
    <t xml:space="preserve">Повреди, возраст &lt;65                                                                    </t>
  </si>
  <si>
    <t>X61Z</t>
  </si>
  <si>
    <t>Алергиски реакции</t>
  </si>
  <si>
    <t>X62A</t>
  </si>
  <si>
    <t>Труење/токсични ефекти на лекови и други супстанции, возраст &gt;59 или со КК</t>
  </si>
  <si>
    <t>X62B</t>
  </si>
  <si>
    <t>Труење/токсични ефекти на лекови и други супстанции, возраст &lt;60 без КК</t>
  </si>
  <si>
    <t>X63A</t>
  </si>
  <si>
    <t>Секвели од лекување со катастрофални или тешки КК</t>
  </si>
  <si>
    <t>X63B</t>
  </si>
  <si>
    <t>Секвели од лекување без катастрофални или тешки КК</t>
  </si>
  <si>
    <t>X64A</t>
  </si>
  <si>
    <t>Други дијагнози за повреди, труења и токсични ефекти, возраст &gt;59 или со КК</t>
  </si>
  <si>
    <t>X64B</t>
  </si>
  <si>
    <t>Други дијагнози за  повреди, труења и токсични ефекти, возраст &lt;60 без КК</t>
  </si>
  <si>
    <t>Y01Z</t>
  </si>
  <si>
    <t>Тешки изгореници на целата дебелина</t>
  </si>
  <si>
    <t>Y02A</t>
  </si>
  <si>
    <t>Други изгореници со кожен графт, возраст &gt;64 или со (катастрофални или тешки КК) или со комплицирани процедури</t>
  </si>
  <si>
    <t>Y02B</t>
  </si>
  <si>
    <t>Други изгореници со кожен графт, возраст &lt;65 без (катастрофални или тешки КК) без комплицирани процедури</t>
  </si>
  <si>
    <t>Y03Z</t>
  </si>
  <si>
    <t>Други процедури во операциона сала за други изгореници</t>
  </si>
  <si>
    <t>Y60Z</t>
  </si>
  <si>
    <t>Изгореници, пренсен во друг објект за акутна нега &lt;5 дена</t>
  </si>
  <si>
    <t>Y61Z</t>
  </si>
  <si>
    <t>Тешки изгореници</t>
  </si>
  <si>
    <t>Y62A</t>
  </si>
  <si>
    <t>Други изгореници, возраст &gt;64 или со (катастрофални или тешки КК) или со комплицирани процедури</t>
  </si>
  <si>
    <t>Y62B</t>
  </si>
  <si>
    <t>Други изгореници, возраст &lt;65 без (катастрофални или тешки КК) без комплицирани процедури</t>
  </si>
  <si>
    <t>Z01A</t>
  </si>
  <si>
    <t>Процедури во операциона сала со дијагнози на други контакти со здравствени услуги со катастрофални/тешки КК</t>
  </si>
  <si>
    <t>Z01B</t>
  </si>
  <si>
    <t>Процедури во операциона сала со дијагнози на други контакти со здравствени услуги без катастрофални или тешки КК</t>
  </si>
  <si>
    <t>Z40Z</t>
  </si>
  <si>
    <t>Следење со Ендоскопија</t>
  </si>
  <si>
    <t>Z60A</t>
  </si>
  <si>
    <t>Рехабилитација со катастрофални или тешки КК</t>
  </si>
  <si>
    <t>Z60B</t>
  </si>
  <si>
    <t>Рехабилитација без катастрофални или тешки КК</t>
  </si>
  <si>
    <t>Z60C</t>
  </si>
  <si>
    <t>Рехабилитација, истиот ден</t>
  </si>
  <si>
    <t>Z61Z</t>
  </si>
  <si>
    <t>Знаци и симптоми</t>
  </si>
  <si>
    <t>Z62Z</t>
  </si>
  <si>
    <t>Следење без ендоскопија</t>
  </si>
  <si>
    <t>Z63A</t>
  </si>
  <si>
    <t>Друга понатамошна нега со катастрофални или тешки КК</t>
  </si>
  <si>
    <t>Z63B</t>
  </si>
  <si>
    <t>Друга понатамошна нега без катастрофални или тешки КК</t>
  </si>
  <si>
    <t>Z64A</t>
  </si>
  <si>
    <t>Други фактори кои влијаат на здравствената состојба</t>
  </si>
  <si>
    <t>Z64B</t>
  </si>
  <si>
    <t>Други фактори кои влијаат на здравствената состојба, истиот ден</t>
  </si>
  <si>
    <t>Z65Z</t>
  </si>
  <si>
    <t>Повеќекратни, други и ненаведени конгенитални аномалии</t>
  </si>
  <si>
    <t>Шифра на ДСГ услуга</t>
  </si>
  <si>
    <t xml:space="preserve">Вкупен износ по ДСГ </t>
  </si>
  <si>
    <t>Референтнa ценa</t>
  </si>
  <si>
    <t xml:space="preserve"> </t>
  </si>
  <si>
    <t>A01Z</t>
  </si>
  <si>
    <t>Трансплантација на црн дроб</t>
  </si>
  <si>
    <t>A03Z</t>
  </si>
  <si>
    <t>Трансплантација на бел дроб или на срце/бел дроб</t>
  </si>
  <si>
    <t>A05Z</t>
  </si>
  <si>
    <t>Трансплантација на срце</t>
  </si>
  <si>
    <t>A06A</t>
  </si>
  <si>
    <t>A06B</t>
  </si>
  <si>
    <t>A07Z</t>
  </si>
  <si>
    <t>A08A</t>
  </si>
  <si>
    <t>Автологна транасплантација на коскена срж со катастрофални КК</t>
  </si>
  <si>
    <t>A08B</t>
  </si>
  <si>
    <t>Автологна транасплантација на коскена срж без катастрофални КК</t>
  </si>
  <si>
    <t>A09A</t>
  </si>
  <si>
    <t>Трансплантација на бубрег со трансплантација на панкреас или со катастрофални КК</t>
  </si>
  <si>
    <t>A09B</t>
  </si>
  <si>
    <t>Трансплантација на бубрег без трансплантација на панкреас , без катастрофални КК</t>
  </si>
  <si>
    <t>A40Z</t>
  </si>
  <si>
    <t>Екстракорпорална мембранска оксигенација (ECMO) без операција на срце</t>
  </si>
  <si>
    <t>A41A</t>
  </si>
  <si>
    <t>Интубација кај возраст &lt;16 со КК</t>
  </si>
  <si>
    <t>A41B</t>
  </si>
  <si>
    <t>Интубација кај возраст &lt;16 без КК</t>
  </si>
  <si>
    <t>B01Z</t>
  </si>
  <si>
    <t>Ревизија на вентрикуларен шант</t>
  </si>
  <si>
    <t>B02A</t>
  </si>
  <si>
    <t>Краниотомија со катастрофални КК</t>
  </si>
  <si>
    <t>B02B</t>
  </si>
  <si>
    <t>Краниотомија со тешки или умерени КК</t>
  </si>
  <si>
    <t>B02C</t>
  </si>
  <si>
    <t>Краниотомија без КК</t>
  </si>
  <si>
    <t>B03A</t>
  </si>
  <si>
    <t>Спинални процедури со катастрофални или тешки КК</t>
  </si>
  <si>
    <t>B03B</t>
  </si>
  <si>
    <t>Спинални процедури без катастрофални или тешки КК</t>
  </si>
  <si>
    <t>B04A</t>
  </si>
  <si>
    <t>B04B</t>
  </si>
  <si>
    <t>B05Z</t>
  </si>
  <si>
    <t>Ослободување од Карпал Тунел синдром</t>
  </si>
  <si>
    <t>B06A</t>
  </si>
  <si>
    <t>Процедури за церебрална одземеност, мускулна дистрофија, невропатија со катастрофални или тешки КК</t>
  </si>
  <si>
    <t>B06B</t>
  </si>
  <si>
    <t>Процедури за церебрална одземеност, мускулна дистрофија, невропатија без катастрофални или тешки КК</t>
  </si>
  <si>
    <t>B07A</t>
  </si>
  <si>
    <t>Процедури на периферни и кранијални нерви и други процедури на нервен систем со КК</t>
  </si>
  <si>
    <t>B07B</t>
  </si>
  <si>
    <t>Процедури на периферни и кранијални нерви и други процедури на нервениот систем без КК</t>
  </si>
  <si>
    <t>B40Z</t>
  </si>
  <si>
    <t>Плазмафереза со невролошка болест</t>
  </si>
  <si>
    <t>B41Z</t>
  </si>
  <si>
    <t xml:space="preserve">Телеметрискo ЕЕГ следење    </t>
  </si>
  <si>
    <t>B60A</t>
  </si>
  <si>
    <t>Востановена параплегија/квадриплегија со или без процедури во операциона сала со катастрофални КК</t>
  </si>
  <si>
    <t>B60B</t>
  </si>
  <si>
    <t>Востановена параплегија/квадриплегија со или без процедури во операциона сала без катастрофални КК</t>
  </si>
  <si>
    <t>B61A</t>
  </si>
  <si>
    <t>Состојби на ’рбетниот мозок со или без процедури во операциона сала со катастрофални или тешки КК</t>
  </si>
  <si>
    <t>B61B</t>
  </si>
  <si>
    <t>B62Z</t>
  </si>
  <si>
    <t>B63Z</t>
  </si>
  <si>
    <t>Деменција и други хронични пореметувања на мозочната функција</t>
  </si>
  <si>
    <t>B64A</t>
  </si>
  <si>
    <t>Делириум со катастрофални КК</t>
  </si>
  <si>
    <t>B64B</t>
  </si>
  <si>
    <t>Делириум без катастрофални КК</t>
  </si>
  <si>
    <t>B65Z</t>
  </si>
  <si>
    <t>Церебрална парализа</t>
  </si>
  <si>
    <t>B66A</t>
  </si>
  <si>
    <t>Неоплазма на нервниот систем со катастрофални или тешки КК</t>
  </si>
  <si>
    <t>B66B</t>
  </si>
  <si>
    <t>Неоплазма на нервниот систем без катастрофални или тешки КК</t>
  </si>
  <si>
    <t>B67A</t>
  </si>
  <si>
    <t>Дегенеративни нарушувања на нервниот систем со катастрофални или тешки КК</t>
  </si>
  <si>
    <t>B67B</t>
  </si>
  <si>
    <t>B67C</t>
  </si>
  <si>
    <t>Дегенеративни нарушувања на нервниот систем на возраст &lt;60 без катастрофални или тешки КК</t>
  </si>
  <si>
    <t>B68A</t>
  </si>
  <si>
    <t>Мултиплекс склероза и церебрална атаксија со КК</t>
  </si>
  <si>
    <t>B68B</t>
  </si>
  <si>
    <t>Мултиплекс склероза и церебрална атаксија без КК</t>
  </si>
  <si>
    <t>B69A</t>
  </si>
  <si>
    <t>Транзиторен церебрален исхемичен напад (TIA) и предцеребрална оклузија со катастрофални или тешки КК</t>
  </si>
  <si>
    <t>B69B</t>
  </si>
  <si>
    <t>TIA  и предцеребрална оклузија без катастрофални или тешки КК</t>
  </si>
  <si>
    <t>B70A</t>
  </si>
  <si>
    <t>Мозочен удар со катастрофални КК</t>
  </si>
  <si>
    <t>B70B</t>
  </si>
  <si>
    <t>Мозочен удар со тешки КК</t>
  </si>
  <si>
    <t>B70C</t>
  </si>
  <si>
    <t>Мозочен удар без катастрофални или тешки КК</t>
  </si>
  <si>
    <t>B70D</t>
  </si>
  <si>
    <t>Мозочен удар, починат или преместен во друга установа , престој  &lt;5 дена</t>
  </si>
  <si>
    <t>B71A</t>
  </si>
  <si>
    <t>B71B</t>
  </si>
  <si>
    <t>B72A</t>
  </si>
  <si>
    <t>Инфекција на нервниот систем ,освен вирусен менингитис ,со катастрофални или тешки КК</t>
  </si>
  <si>
    <t>B72B</t>
  </si>
  <si>
    <t>Инфекција на нервниот систем освен вирусен менингитис без катастрофални или тешки КК</t>
  </si>
  <si>
    <t>B73Z</t>
  </si>
  <si>
    <t>Вирусен менингитис</t>
  </si>
  <si>
    <t>B74Z</t>
  </si>
  <si>
    <t>Нетрауматски ступор и кома</t>
  </si>
  <si>
    <t>B75Z</t>
  </si>
  <si>
    <t>Фебрилни конвулзии</t>
  </si>
  <si>
    <t>B76A</t>
  </si>
  <si>
    <t>Конвулзии со катастрофални или тешки КК</t>
  </si>
  <si>
    <t>B76B</t>
  </si>
  <si>
    <t>Конвулзии без катастрофални или тешки КК</t>
  </si>
  <si>
    <t>B77Z</t>
  </si>
  <si>
    <t>Главоболка</t>
  </si>
  <si>
    <t>B78A</t>
  </si>
  <si>
    <t>B78B</t>
  </si>
  <si>
    <t>B79Z</t>
  </si>
  <si>
    <t xml:space="preserve">Фрактури на черепот                                                                    </t>
  </si>
  <si>
    <t>B80Z</t>
  </si>
  <si>
    <t>Други повреди на главата</t>
  </si>
  <si>
    <t>B81A</t>
  </si>
  <si>
    <t>Други пореметувања на нервниот систем со катастрофални или тешки КК</t>
  </si>
  <si>
    <t>B81B</t>
  </si>
  <si>
    <t>Други пореметувања на нервниот систем без катастрофални или тешки КК</t>
  </si>
  <si>
    <t>C01Z</t>
  </si>
  <si>
    <t>Процедури за пенетрирачки повреди на око</t>
  </si>
  <si>
    <t>C02Z</t>
  </si>
  <si>
    <t>Процедури за отстранување на очно јаболко и процедури на орбитата</t>
  </si>
  <si>
    <t>C03Z</t>
  </si>
  <si>
    <t>Процедури на мрежницата</t>
  </si>
  <si>
    <t>C04Z</t>
  </si>
  <si>
    <t>C05Z</t>
  </si>
  <si>
    <t xml:space="preserve">Дакриоцисториностомија </t>
  </si>
  <si>
    <t>C10Z</t>
  </si>
  <si>
    <t xml:space="preserve">Процедури за страбизам                                                              </t>
  </si>
  <si>
    <t>C11Z</t>
  </si>
  <si>
    <t>Процедури на очниот капак</t>
  </si>
  <si>
    <t>C12Z</t>
  </si>
  <si>
    <t>C13Z</t>
  </si>
  <si>
    <t>Процедури на солзните жлезди и канали</t>
  </si>
  <si>
    <t>C14Z</t>
  </si>
  <si>
    <t>Други процедури на окото</t>
  </si>
  <si>
    <t>C15A</t>
  </si>
  <si>
    <t>Сложени процедури на глауком и катаракта</t>
  </si>
  <si>
    <t>C15B</t>
  </si>
  <si>
    <t>C16A</t>
  </si>
  <si>
    <t>Процедури на леќата</t>
  </si>
  <si>
    <t>C16B</t>
  </si>
  <si>
    <t>Процедури на леќата истиот ден</t>
  </si>
  <si>
    <t>C60A</t>
  </si>
  <si>
    <t>Акутни и тешки инфекции на окото, возраст &gt;54 или со (катастрофални или тешки КК)</t>
  </si>
  <si>
    <t>C60B</t>
  </si>
  <si>
    <t>Акутни и тешки инфекции на окото, возраст &lt;55 или без катастрофални или тешки КК</t>
  </si>
  <si>
    <t>C61Z</t>
  </si>
  <si>
    <t>Невролошки и васкуларни пореметувања на окото</t>
  </si>
  <si>
    <t>C62Z</t>
  </si>
  <si>
    <t>Хифема и медицински третирана траума на окото</t>
  </si>
  <si>
    <t>C63A</t>
  </si>
  <si>
    <t>Други пореметувања на окото со КК</t>
  </si>
  <si>
    <t>C63B</t>
  </si>
  <si>
    <t>Други пореметувања на окото без КК</t>
  </si>
  <si>
    <t>D01Z</t>
  </si>
  <si>
    <t>D02A</t>
  </si>
  <si>
    <t>Процедури на глава и врат со катастрофални и тешки КК</t>
  </si>
  <si>
    <t>D02B</t>
  </si>
  <si>
    <t>Процедури на глава и врат со малигна болест или умерени КК</t>
  </si>
  <si>
    <t>D02C</t>
  </si>
  <si>
    <t>Процедури на глава и врат без малигна болест и без КК</t>
  </si>
  <si>
    <t>D03Z</t>
  </si>
  <si>
    <t xml:space="preserve">Хируршка репарација на  расцепена уста  или непце                         </t>
  </si>
  <si>
    <t>D04A</t>
  </si>
  <si>
    <t>Максиларна  хирургија со КК</t>
  </si>
  <si>
    <t>D04B</t>
  </si>
  <si>
    <t>Максиларна  хирургија без КК</t>
  </si>
  <si>
    <t>D05Z</t>
  </si>
  <si>
    <t>Процедури на паротидна жлезда</t>
  </si>
  <si>
    <t>D06Z</t>
  </si>
  <si>
    <t>Процедури на синусусите, мастоидот и сложени процедури на средното уво</t>
  </si>
  <si>
    <t>D09Z</t>
  </si>
  <si>
    <t>Разни процедури на уво, нос, уста и грло</t>
  </si>
  <si>
    <t>D10Z</t>
  </si>
  <si>
    <t>Процедури на носот</t>
  </si>
  <si>
    <t>D11Z</t>
  </si>
  <si>
    <t>Тонзилектомија и/или аденоидектомија</t>
  </si>
  <si>
    <t>D12Z</t>
  </si>
  <si>
    <t>Други процедури на уво, нос, уста и грло</t>
  </si>
  <si>
    <t>D13Z</t>
  </si>
  <si>
    <t>Миринготомија со вметнување цевка</t>
  </si>
  <si>
    <t>D14Z</t>
  </si>
  <si>
    <t>Процедури на устата и на плунковите жлезди</t>
  </si>
  <si>
    <t>D40Z</t>
  </si>
  <si>
    <t>Вадење и поправка на заби</t>
  </si>
  <si>
    <t>D60A</t>
  </si>
  <si>
    <t>Малигни болести на уво, нос, уста и грло со катастрофални или тешки КК</t>
  </si>
  <si>
    <t>D60B</t>
  </si>
  <si>
    <t>Малигни болести на уво, нос, уста и грло без катастрофални или тешки КК</t>
  </si>
  <si>
    <t>D61Z</t>
  </si>
  <si>
    <t xml:space="preserve">Губење на рамнотежа </t>
  </si>
  <si>
    <t>D62Z</t>
  </si>
  <si>
    <t xml:space="preserve">Крварење од нос                                                                        </t>
  </si>
  <si>
    <t>D63A</t>
  </si>
  <si>
    <t>Воспаление на средното уво и  инфекција на горните дишни патишта со КК</t>
  </si>
  <si>
    <t>D63B</t>
  </si>
  <si>
    <t>Воспаление на средното уво и  инфекција на горните дишни патишта без КК</t>
  </si>
  <si>
    <t>D64Z</t>
  </si>
  <si>
    <t>Ларинготрахеитис и епиглотитис</t>
  </si>
  <si>
    <t>D65Z</t>
  </si>
  <si>
    <t>Траума и деформација на носот</t>
  </si>
  <si>
    <t>D66A</t>
  </si>
  <si>
    <t>Други дијагнози на уво, нос, уста и грло со КК</t>
  </si>
  <si>
    <t>D66B</t>
  </si>
  <si>
    <t>Други дијагнози на уво, нос, уста и грло без КК</t>
  </si>
  <si>
    <t>D67A</t>
  </si>
  <si>
    <t>Орални и дентални пореметувања освен екстракции и поправки</t>
  </si>
  <si>
    <t>D67B</t>
  </si>
  <si>
    <t>Орални и дентални пореметувања освен ектракции и поправки, истиот ден</t>
  </si>
  <si>
    <t>E01A</t>
  </si>
  <si>
    <t>Големи процедури на градниот кош со катастрофални КК</t>
  </si>
  <si>
    <t>E01B</t>
  </si>
  <si>
    <t>Големи процедури на градниот кош без катастрофални КК</t>
  </si>
  <si>
    <t>E02A</t>
  </si>
  <si>
    <t>Други процедури на респираторниот систем во операциона сала со катастрофални КК</t>
  </si>
  <si>
    <t>E02B</t>
  </si>
  <si>
    <t>Други процедури на респираторниот систем во операциона сала со тешки КК</t>
  </si>
  <si>
    <t>E02C</t>
  </si>
  <si>
    <t>Други процедури на респираторниот систем во операциона сала без катастрофални или тешки КК</t>
  </si>
  <si>
    <t>E40Z</t>
  </si>
  <si>
    <t>Дијагноза на респираторниот систем со помош на респираторна подршка</t>
  </si>
  <si>
    <t>E41Z</t>
  </si>
  <si>
    <t>Дијагноза на респираторниот систем со неинвазивна вентилација</t>
  </si>
  <si>
    <t>E60A</t>
  </si>
  <si>
    <t>Цистична фиброза со катастрофални или тешки КК</t>
  </si>
  <si>
    <t>E60B</t>
  </si>
  <si>
    <t>Цистична фиброза без катастрофални или тешки КК</t>
  </si>
  <si>
    <t>E61A</t>
  </si>
  <si>
    <t>Белодробна емболија со катастрофални или тешки КК</t>
  </si>
  <si>
    <t>E61B</t>
  </si>
  <si>
    <t>Белодробна емболија без катастрофални или тешки КК</t>
  </si>
  <si>
    <t>E62A</t>
  </si>
  <si>
    <t>Респираторни инфекции/воспаленија со катастрофални КК</t>
  </si>
  <si>
    <t>E62B</t>
  </si>
  <si>
    <t>Респираторни инфекции/воспаленија со тешки или умерени КК</t>
  </si>
  <si>
    <t>E62C</t>
  </si>
  <si>
    <t>Респираторни инфекции/воспаленија без КК</t>
  </si>
  <si>
    <t>E63Z</t>
  </si>
  <si>
    <t>E64Z</t>
  </si>
  <si>
    <t>Белодробен едем и респираторна слабост</t>
  </si>
  <si>
    <t>E65A</t>
  </si>
  <si>
    <t>Хронична опструктивна болест на дишните патишта со катастрофални или тешки КК</t>
  </si>
  <si>
    <t>E65B</t>
  </si>
  <si>
    <t>Хронична опструктивна болест на дишните патишта без катастрофални или тешки КК</t>
  </si>
  <si>
    <t>E66A</t>
  </si>
  <si>
    <t>Големе  траума на градниот кош , возраст &gt;69 со КК</t>
  </si>
  <si>
    <t>E66B</t>
  </si>
  <si>
    <t>Голема  траума на градниот кош , возраст &gt;69 или со КК</t>
  </si>
  <si>
    <t>E66C</t>
  </si>
  <si>
    <t xml:space="preserve">Голема траумана грдниот кош , возраст &lt;70 без КК                                           </t>
  </si>
  <si>
    <t>E67A</t>
  </si>
  <si>
    <t>Респираторни знаци и симптоми со катастрофални или тешки КК</t>
  </si>
  <si>
    <t>E67B</t>
  </si>
  <si>
    <t>Респираторни знаци и симптоми без катастрофални или тешки КК</t>
  </si>
  <si>
    <t>E68Z</t>
  </si>
  <si>
    <t xml:space="preserve">Пнеумоторакс                                                                        </t>
  </si>
  <si>
    <t>E69A</t>
  </si>
  <si>
    <t>Бронхитис и астма, возраст &gt;49 со КК</t>
  </si>
  <si>
    <t>E69B</t>
  </si>
  <si>
    <t>Бронхитис и астма, возраст &gt;49 или со КК</t>
  </si>
  <si>
    <t>E69C</t>
  </si>
  <si>
    <t>Бронхитис и астма, возраст &lt;50 без КК</t>
  </si>
  <si>
    <t>E70A</t>
  </si>
  <si>
    <t>Пертусис и акутен бронхиолитис со КК</t>
  </si>
  <si>
    <t>E70B</t>
  </si>
  <si>
    <t>E71A</t>
  </si>
  <si>
    <t>Респираторни неоплазми со катастрофални КК</t>
  </si>
  <si>
    <t>E71B</t>
  </si>
  <si>
    <t>Респираторни неоплазми со тешки или умерени КК</t>
  </si>
  <si>
    <t>E71C</t>
  </si>
  <si>
    <t>Респираторни неоплазми без КК</t>
  </si>
  <si>
    <t>E72Z</t>
  </si>
  <si>
    <t>Респираторни проблеми кои произлегуваат од неонаталниот период</t>
  </si>
  <si>
    <t>E73A</t>
  </si>
  <si>
    <t>Плеврален излив со катастрофални КК</t>
  </si>
  <si>
    <t>E73B</t>
  </si>
  <si>
    <t>Плеврален излив со тешки КК</t>
  </si>
  <si>
    <t>E73C</t>
  </si>
  <si>
    <t>Плеврален излив без катастрофални или тешки КК</t>
  </si>
  <si>
    <t>E74A</t>
  </si>
  <si>
    <t>Интерстицијална белодробна болест со катастрофални КК</t>
  </si>
  <si>
    <t>E74B</t>
  </si>
  <si>
    <t>Интерстицијална белодробна болест со тешки КК</t>
  </si>
  <si>
    <t>E74C</t>
  </si>
  <si>
    <t>Интерстицијална белодробна болест без катастрофални или тешки КК</t>
  </si>
  <si>
    <t>E75A</t>
  </si>
  <si>
    <t>Други дијагнози на респираторниот систем, возраст &gt;64 со КК</t>
  </si>
  <si>
    <t>E75B</t>
  </si>
  <si>
    <t>Други дијагнози на респираторниот систем, возраст &gt;64 или со КК</t>
  </si>
  <si>
    <t>E75C</t>
  </si>
  <si>
    <t>F01A</t>
  </si>
  <si>
    <t>F01B</t>
  </si>
  <si>
    <t>F02Z</t>
  </si>
  <si>
    <t>F03Z</t>
  </si>
  <si>
    <t>Процедура на срцева валвула со  пумпа за кардиопулмонално премостување ,со инвазивно  испитување на срцето</t>
  </si>
  <si>
    <t>F04A</t>
  </si>
  <si>
    <t>Процедура на срцева валвула со  пумпа за кардиопулмонално премостување без инвазивно испитување на срцето , со катастрофални КК</t>
  </si>
  <si>
    <t>F04B</t>
  </si>
  <si>
    <t>C17A</t>
  </si>
  <si>
    <t>Процедури на леќата по Фако метода</t>
  </si>
  <si>
    <t>C17B</t>
  </si>
  <si>
    <t>Кардиоторакални/васкуларни процедури на деца до 18 години</t>
  </si>
  <si>
    <t>Процедури на леќата по Фако метода,  истиот ден</t>
  </si>
  <si>
    <t>ВКУПНО</t>
  </si>
  <si>
    <t>Алогенична трансплантација на коскена срж од сроден донор</t>
  </si>
  <si>
    <t>A15Z</t>
  </si>
  <si>
    <t>Алогенична трансплантација на коскена срцевина од несроден донор</t>
  </si>
  <si>
    <t>ЈЗУ Универзитетски клиники, клинички болници, општи болници, специјални болници</t>
  </si>
  <si>
    <t xml:space="preserve"> Назив на ДСГ услуга</t>
  </si>
  <si>
    <t>Вкупен бр. на услуги</t>
  </si>
  <si>
    <t>II полугодие</t>
  </si>
  <si>
    <t>I полугодие</t>
  </si>
  <si>
    <t>бр. на случаи</t>
  </si>
  <si>
    <t>износ по ДСГ</t>
  </si>
  <si>
    <t>ДСГ здравствени услуги по тип на нега</t>
  </si>
  <si>
    <t>Хируршки ДСГ групи</t>
  </si>
  <si>
    <t>Интернистички ДСГ групи</t>
  </si>
  <si>
    <t>Останати ДСГ групи</t>
  </si>
  <si>
    <t>G01-G12</t>
  </si>
  <si>
    <t>G42-G46</t>
  </si>
  <si>
    <t>бр. на услуги</t>
  </si>
  <si>
    <t xml:space="preserve">износ по ДСГ </t>
  </si>
  <si>
    <t>% од бр. на случаи</t>
  </si>
  <si>
    <t>БЛГ 1</t>
  </si>
  <si>
    <t>Радиофреквентна биполарна аблација на езофагус</t>
  </si>
  <si>
    <t>Шифра на ДСГ група</t>
  </si>
  <si>
    <t>тип на нега</t>
  </si>
  <si>
    <t xml:space="preserve">БОЛЕСТИ И ПОРЕМЕТУВАЊА НА ДИГЕСТИВЕН СИСТЕМ </t>
  </si>
  <si>
    <t>хируршки</t>
  </si>
  <si>
    <t>медицински</t>
  </si>
  <si>
    <t>останати</t>
  </si>
  <si>
    <t>Медицински (интернистички) ДСГ групи</t>
  </si>
  <si>
    <t>B01-B07</t>
  </si>
  <si>
    <t>B40-B41</t>
  </si>
  <si>
    <t>B60-B81</t>
  </si>
  <si>
    <t>B01-B81</t>
  </si>
  <si>
    <t>БОЛЕСТИ И ПОРЕМЕТУВАЊА НА НЕРВНИОТ  СИСТЕМ</t>
  </si>
  <si>
    <t>Главна дијагностичка категорија (MDC: B01-B81) БОЛЕСТИ И ПОРЕМЕТУВАЊА НА НЕРВНИОТ  СИСТЕМ</t>
  </si>
  <si>
    <t>ХОМ1</t>
  </si>
  <si>
    <t xml:space="preserve">ВИТРЕКТОМИЈА на заден сегмент </t>
  </si>
  <si>
    <t>ХОМ2</t>
  </si>
  <si>
    <t xml:space="preserve">АБЛАЦИЈА НА МРЕЖНИЦА </t>
  </si>
  <si>
    <t>ХОМ3</t>
  </si>
  <si>
    <t>ЗАМЕНА НА СИЛИКОНСКО МАСЛО</t>
  </si>
  <si>
    <t>ХОМ6</t>
  </si>
  <si>
    <t>Оперативен зафат кај прематурна ретинопатија со постоперативни контролни прегледи за едно око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</si>
  <si>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</si>
  <si>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</si>
  <si>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</si>
  <si>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</si>
  <si>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</si>
  <si>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</si>
  <si>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>ХОМ10</t>
  </si>
  <si>
    <t>Крослинкинг на едно око</t>
  </si>
  <si>
    <t>ХОМ11</t>
  </si>
  <si>
    <t>Крослинкинг на две очи</t>
  </si>
  <si>
    <t>ХОМ12</t>
  </si>
  <si>
    <t>Трабекулектомија со имплант</t>
  </si>
  <si>
    <t>ХОМ13</t>
  </si>
  <si>
    <t>Радиална и лимбална кератoтомија на едно око</t>
  </si>
  <si>
    <t>ХОМ14</t>
  </si>
  <si>
    <t>Радиална и лимбална кератoтомија на две очи</t>
  </si>
  <si>
    <t>C60-C63, ХОМ08</t>
  </si>
  <si>
    <t>нема</t>
  </si>
  <si>
    <t>БОЛЕСТИ И ПОРЕМЕТУВАЊА НА ОКОТО</t>
  </si>
  <si>
    <t>Главна дијагностичка категорија (MDC: D01-D67) БОЛЕСТИ И ПОРЕМЕТУВАЊА НА УВО НОС И ГРЛО</t>
  </si>
  <si>
    <t>D01-D14</t>
  </si>
  <si>
    <t>D40</t>
  </si>
  <si>
    <t>БОЛЕСТИ И ПОРЕМЕТУВАЊА НА УВО НОС И ГРЛО</t>
  </si>
  <si>
    <t>D01-D67</t>
  </si>
  <si>
    <t>ТБЦ1</t>
  </si>
  <si>
    <t>Акутна туберкулоза со завршено лекување до 31 ден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</si>
  <si>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</si>
  <si>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</si>
  <si>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</si>
  <si>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</si>
  <si>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Износ</t>
  </si>
  <si>
    <t>E01-E02</t>
  </si>
  <si>
    <t>E60-E75, ТБЦ1-ТБЦ3</t>
  </si>
  <si>
    <t>Е40-Е41</t>
  </si>
  <si>
    <t>C01-C17, ХОМ01-ХОМ07, ХОМ09-ХОМ14</t>
  </si>
  <si>
    <t>B60-B67</t>
  </si>
  <si>
    <t>G60-G70, БЛГ1</t>
  </si>
  <si>
    <t>РТС1</t>
  </si>
  <si>
    <t>Ресинхронизирана терапија на срцето (CRT-P)</t>
  </si>
  <si>
    <t>РТС2</t>
  </si>
  <si>
    <t>Ресинхронизирана терапија на срцето со имплантибилен кардиовертер дефибрилатор (CRT-D)</t>
  </si>
  <si>
    <t>БЛК1</t>
  </si>
  <si>
    <t>Трансаортална имплантација или репласман на валвула (TAVI)</t>
  </si>
  <si>
    <t>БЛК2</t>
  </si>
  <si>
    <t>Ендоваскуларна поправка на аневризма на торакална аорта (TEVAR) со еден стент</t>
  </si>
  <si>
    <t>БЛК3</t>
  </si>
  <si>
    <t>Ендоваскуларна поправка на аневризма на торакална аорта (TEVAR) со два стента</t>
  </si>
  <si>
    <t>БЛК4</t>
  </si>
  <si>
    <t>Ендоваскуларна поправка на аневризма на абдоминална аорта (EVAR) со еден стент</t>
  </si>
  <si>
    <t>БЛК5</t>
  </si>
  <si>
    <t>Ендоваскуларна поправка на аневризма на абдоминална аорта (EVAR) со стент и аортална/илијачна екстензија</t>
  </si>
  <si>
    <t>БЛК6</t>
  </si>
  <si>
    <t>Кардијално електрофизиолошко испитување со радиофрекфентна аблација (3-Д мапирање)</t>
  </si>
  <si>
    <t>БЛК7</t>
  </si>
  <si>
    <t>Хибридни процедури на срце и големи крвни садови (frozen elephant trunk - FET)</t>
  </si>
  <si>
    <t>БЛК8</t>
  </si>
  <si>
    <t>Вградување на помошен уред за поддршка на срцевата работа (VAD ventricular assist device)</t>
  </si>
  <si>
    <t>БЛК9</t>
  </si>
  <si>
    <t>Вградување на помошен уред за поддршка на срцевата работа (двострана) (BiVAD biventricular assist device)</t>
  </si>
  <si>
    <t>БЛК10</t>
  </si>
  <si>
    <t>Минимално инвазивна процедура за замена на аортна валвула- MIAVR</t>
  </si>
  <si>
    <t>БЛК11</t>
  </si>
  <si>
    <t>Криоаблација на пулмонални вени при атријална фибрилација</t>
  </si>
  <si>
    <t>F01-F23, РТС1-РТС2, БК1-БЛК11</t>
  </si>
  <si>
    <t>F40-F43</t>
  </si>
  <si>
    <t>F60-F75</t>
  </si>
  <si>
    <t>Главна дијагностичка категорија (MDC: H01-H64) БОЛЕСТИ И ПОРЕМЕТУВАЊЕ НА ХЕПАТОБИЛИЈАРЕН СИСТЕМ И ПАНКРЕАС</t>
  </si>
  <si>
    <t>БЛО1</t>
  </si>
  <si>
    <t>Замена на тотална протеза на колено</t>
  </si>
  <si>
    <t>БЛО2</t>
  </si>
  <si>
    <t>Рбетна фузија на три и повеќе нивоа</t>
  </si>
  <si>
    <t>I60-I78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</si>
  <si>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</si>
  <si>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</si>
  <si>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</si>
  <si>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</si>
  <si>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</si>
  <si>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</si>
  <si>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ХПД4</t>
  </si>
  <si>
    <t>Вградување на имплант на дојка по мастектомија или вроден недостиг на дојка, двострано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</si>
  <si>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</si>
  <si>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</si>
  <si>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</si>
  <si>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</si>
  <si>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>J01-J14, ХПД1-ХПД6</t>
  </si>
  <si>
    <t>Ј60-Ј68</t>
  </si>
  <si>
    <t>Главна дијагностичка категорија (MDC: M01-M64) БОЛЕСТИ И ПОРЕМЕТУВАЊА НА МАШКИ РЕПРОДУКТИВЕН СИСТЕМ</t>
  </si>
  <si>
    <t>M01-M06</t>
  </si>
  <si>
    <t>M40</t>
  </si>
  <si>
    <t>M60-M64</t>
  </si>
  <si>
    <t>K01-K09</t>
  </si>
  <si>
    <t>K40</t>
  </si>
  <si>
    <t>K60-K64</t>
  </si>
  <si>
    <t>N01-N11</t>
  </si>
  <si>
    <t>N60-N62</t>
  </si>
  <si>
    <t>Главна дијагностичка категорија (MDC: O01-O66) БРЕМЕНОСТ, ПОРОДУВАЊЕ И ПУЕРПЕРИУМ</t>
  </si>
  <si>
    <t>O01-O05</t>
  </si>
  <si>
    <t>O60-O66</t>
  </si>
  <si>
    <t>Главна дијагностичка категорија (MDC: P01-P67) БОЛЕСТИ И ПОРЕМЕТУВАЊА НА НОВОРОДЕНЧИЊА</t>
  </si>
  <si>
    <t>P01-P06</t>
  </si>
  <si>
    <t>P60-P67</t>
  </si>
  <si>
    <t>Главна дијагностичка категорија (MDC: Q01-Q62) БОЛЕСТИ И ПОРЕМЕТУВАЊА НА КРВТА, КРВОТВОРНИ ОРГАНИ И ИМУНОЛОШКИОТ СИСТЕМ</t>
  </si>
  <si>
    <t>Q01-Q02</t>
  </si>
  <si>
    <t>Q60-Q62</t>
  </si>
  <si>
    <t>R01-R04</t>
  </si>
  <si>
    <t>R60-R64</t>
  </si>
  <si>
    <t>Главна дијагностичка категорија (MDC: R01-R64) МИЕЛОПРЛИФЕРАТИВНИ БОЛЕСТИ И НЕДИФЕРЕНЦИРАНИ ТУМОРИ</t>
  </si>
  <si>
    <t>Главна дијагностичка категорија (MDC: S60-S65, T01-T64) ИНФЕКТИВНИ И ПАРАЗИТСКИ ЗАБОЛУВАЊА</t>
  </si>
  <si>
    <t>T01</t>
  </si>
  <si>
    <t>S60-S65, T60-T64</t>
  </si>
  <si>
    <t>U60-U68</t>
  </si>
  <si>
    <t>U40</t>
  </si>
  <si>
    <t>Главна дијагностичка категорија (MDC: U40-U68) ДУШЕВНИ БОЛЕСТИ И ПОРЕМЕТУВАЊА</t>
  </si>
  <si>
    <t xml:space="preserve">Главна дијагностичка категорија (MDC: V60-V64) БОЛЕСТИ ПОВРЗАНИ СО АЛКОХОЛ И ДРОГА </t>
  </si>
  <si>
    <t>V60-V64</t>
  </si>
  <si>
    <t>Главна дијагностичка категорија (MDC: W01-W61, X01-X64) ПОВРЕДИ,ТРУЕЊЕ И ТОКСИЧНО ДЕЈСТВО НА ЛЕКОВИ</t>
  </si>
  <si>
    <t>Главна дијагностичка категорија (MDC: Y01-Y62) ИЗГОРЕНИЦИ</t>
  </si>
  <si>
    <t>Y01-Y03</t>
  </si>
  <si>
    <t>Y60-Y62</t>
  </si>
  <si>
    <t>Главна дијагностичка категорија (MDC: Z01-Z65) ОСТАНАТИ ФАКТОРИ КОИ ВЛИЈААТ НА ЗДРАВЈЕТО</t>
  </si>
  <si>
    <t>Z40</t>
  </si>
  <si>
    <t>Z01</t>
  </si>
  <si>
    <t>Z60-Z65</t>
  </si>
  <si>
    <t>БЛУ 1</t>
  </si>
  <si>
    <t>Поставување вештачки уринарен сфинктер</t>
  </si>
  <si>
    <t>БЛУ 2</t>
  </si>
  <si>
    <t>Вградување на инфлатибилна пенилна протеза</t>
  </si>
  <si>
    <t>БЛУ 3</t>
  </si>
  <si>
    <t>Вградување на семи ригидна пенилна протеза</t>
  </si>
  <si>
    <t>L02-L09, БЛУ1-БЛУ3</t>
  </si>
  <si>
    <t>L40-L42</t>
  </si>
  <si>
    <t>Главна дијагностичка категорија (MDC: C01-C63, ХОМ1-ХОМ14) БОЛЕСТИ И ПОРЕМЕТУВАЊА НА ОКОТО</t>
  </si>
  <si>
    <t>Главна дијагностичка категорија (MDC: E01-E75, ТБЦ1-ТБЦ3) БОЛЕСТИ И ПОРЕМЕТУВАЊА НА РЕСПИРАТОРЕН СИСТЕМ</t>
  </si>
  <si>
    <t>Главна дијагностичка категорија (MDC: F01-F75, РТС1-РТС2, БЛК1-БЛК11) БОЛЕСТИ И ПОРЕМЕТУВАЊА НА ЦИРКУЛАТОРЕН СИСТЕМ</t>
  </si>
  <si>
    <t xml:space="preserve">Главна дијагностичка категорија (MDC: G01-G70, БЛГ1) БОЛЕСТИ И ПОРЕМЕТУВАЊА НА ДИГЕСТИВЕН СИСТЕМ </t>
  </si>
  <si>
    <t>Главна дијагностичка категорија (MDC: I01-I79, БЛО1-БЛО2) БОЛЕСТИ И ПОРЕМЕТУВАЊА НА МУСКУЛНО-КОСКЕН И СВРЗЕН СИСТЕМ</t>
  </si>
  <si>
    <t>Главна дијагностичка категорија (MDC: J01-J68, ХПД1-ХПД6) БОЛЕСТИ И ПОРЕМЕТУВАЊА НА КОЖАТА ПОТКОЖНОТО ТКИВО И ДОЈКАТА</t>
  </si>
  <si>
    <t>Главна дијагностичка категорија (MDC: K01-K64) БОЛЕСТИ И ПОРЕМЕТУВАЊА НА ЖЛЕЗДИ СО ВНАТРЕШНО ЛАЧЕЊЕ, ИСХРАНА И МЕТАБОЛИЗАМ</t>
  </si>
  <si>
    <t>Главна дијагностичка категорија (MDC: L02-L67, БЛУ1-БЛУ3) БОЛЕСТИ И ПОРЕМЕТУВАЊА НА БУБРЕГ И УРИНАРЕН СИСТЕМ</t>
  </si>
  <si>
    <t>Главна дијагностичка категорија (PRE-MDC: A01-A42) ТРАНСПЛАНТАЦИИ, ЕКСПЛАНТАЦИЈА, МЕХАНИЧКА ВЕНТИЛАЦИЈА И СЛ.</t>
  </si>
  <si>
    <t>A01-A15</t>
  </si>
  <si>
    <t>A40-A42</t>
  </si>
  <si>
    <t>A01-A42</t>
  </si>
  <si>
    <t>ТРАНСПЛАНТАЦИИ, ЕКСПЛАНТАЦИЈА, МЕХАНИЧКА ВЕНТИЛАЦИЈА И СЛ.</t>
  </si>
  <si>
    <t>Шифра на ДСГ услуга, пакет</t>
  </si>
  <si>
    <t>БОЛЕСТИ И ПОРЕМЕТУВАЊА НА РЕСПИРАТОРЕН СИСТЕМ</t>
  </si>
  <si>
    <t>БОЛЕСТИ И ПОРЕМЕТУВАЊА НА ЦИРКУЛАТОРЕН СИСТЕМ</t>
  </si>
  <si>
    <t>H01-H64</t>
  </si>
  <si>
    <t>БОЛЕСТИ И ПОРЕМЕТУВАЊЕ НА ХЕПАТОБИЛИЈАРЕН СИСТЕМ И ПАНКРЕАС</t>
  </si>
  <si>
    <t>БОЛЕСТИ И ПОРЕМЕТУВАЊА НА МУСКУЛНО-КОСКЕН И СВРЗЕН СИСТЕМ</t>
  </si>
  <si>
    <t>БОЛЕСТИ И ПОРЕМЕТУВАЊА НА КОЖАТА ПОТКОЖНОТО ТКИВО И ДОЈКАТА</t>
  </si>
  <si>
    <t>K01-K64</t>
  </si>
  <si>
    <t>БОЛЕСТИ И ПОРЕМЕТУВАЊА НА ЖЛЕЗДИ СО ВНАТРЕШНО ЛАЧЕЊЕ, ИСХРАНА И МЕТАБОЛИЗАМ</t>
  </si>
  <si>
    <t>БОЛЕСТИ И ПОРЕМЕТУВАЊА НА БУБРЕГ И УРИНАРЕН СИСТЕМ</t>
  </si>
  <si>
    <t>M01-M64</t>
  </si>
  <si>
    <t>N01-N62</t>
  </si>
  <si>
    <t>O01-O66</t>
  </si>
  <si>
    <t>БОЛЕСТИ И ПОРЕМЕТУВАЊА НА МАШКИ РЕПРОДУКТИВЕН СИСТЕМ</t>
  </si>
  <si>
    <t>БОЛЕСТИ И ПОРЕМЕТУВАЊА НА ЖЕНСКИОТ РЕПРОДУКТИВЕН СИСТЕМ</t>
  </si>
  <si>
    <t>БРЕМЕНОСТ, ПОРОДУВАЊЕ И ПУЕРПЕРИУМ</t>
  </si>
  <si>
    <t>P01-P67</t>
  </si>
  <si>
    <t>БОЛЕСТИ И ПОРЕМЕТУВАЊА НА НОВОРОДЕНЧИЊА</t>
  </si>
  <si>
    <t>Q01-Q62</t>
  </si>
  <si>
    <t>БОЛЕСТИ И ПОРЕМЕТУВАЊА НА КРВТА, КРВОТВОРНИ ОРГАНИ И ИМУНОЛОШКИОТ СИСТЕМ</t>
  </si>
  <si>
    <t>R01-R64</t>
  </si>
  <si>
    <t>U40-U68</t>
  </si>
  <si>
    <t>МИЕЛОПРЛИФЕРАТИВНИ БОЛЕСТИ И НЕДИФЕРЕНЦИРАНИ ТУМОРИ</t>
  </si>
  <si>
    <t>ИНФЕКТИВНИ И ПАРАЗИТСКИ ЗАБОЛУВАЊА</t>
  </si>
  <si>
    <t>ДУШЕВНИ БОЛЕСТИ И ПОРЕМЕТУВАЊА</t>
  </si>
  <si>
    <t xml:space="preserve">БОЛЕСТИ ПОВРЗАНИ СО АЛКОХОЛ И ДРОГА </t>
  </si>
  <si>
    <t>Y01-Y62</t>
  </si>
  <si>
    <t>Z01-Z65</t>
  </si>
  <si>
    <t>ПОВРЕДИ,ТРУЕЊЕ И ТОКСИЧНО ДЕЈСТВО НА ЛЕКОВИ</t>
  </si>
  <si>
    <t>ИЗГОРЕНИЦИ</t>
  </si>
  <si>
    <t>ОСТАНАТИ ФАКТОРИ КОИ ВЛИЈААТ НА ЗДРАВЈЕТО</t>
  </si>
  <si>
    <t>ВКУПНО ДСГ услуги</t>
  </si>
  <si>
    <t>Врати се на почетна страна</t>
  </si>
  <si>
    <t>година.</t>
  </si>
  <si>
    <t>Ред. Број</t>
  </si>
  <si>
    <t xml:space="preserve">Во </t>
  </si>
  <si>
    <t>Составил:</t>
  </si>
  <si>
    <t>Д и р е к т о р</t>
  </si>
  <si>
    <t>на видот и обемот на ДСГ здравствени услуги и пакети за завршени здравствени услуги во болничка здравствена заштита 
(акутни болнички случаи кои не се искажуваат според ДС методата) на осигурените лица за</t>
  </si>
  <si>
    <t>План за 2026 година</t>
  </si>
  <si>
    <t>2025 година
(Реализација јануари- септември и 
проекција до декември)</t>
  </si>
  <si>
    <t>Реализација за 2024 година</t>
  </si>
  <si>
    <t>Универзитетски клиники, клинички болници, општи болници, специјални болници</t>
  </si>
  <si>
    <t xml:space="preserve"> година.</t>
  </si>
  <si>
    <t xml:space="preserve">на видот и обемот на ДСГ здравствени услуги и пакети за завршени здравствени услуги во болничка здравствена заштита 
(акутни болнички случаи кои не се искажуваат според ДС методата) на осигурените лица за </t>
  </si>
  <si>
    <t>10 (4*9)</t>
  </si>
  <si>
    <t>9 (5+7)</t>
  </si>
  <si>
    <t>2025 година
(Реализација јануари- септември и проекција до декември)</t>
  </si>
  <si>
    <t xml:space="preserve">П  Л  А  Н  </t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</si>
  <si>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Z01-Z65)</t>
    </r>
    <r>
      <rPr>
        <u/>
        <sz val="11"/>
        <color indexed="12"/>
        <rFont val="Calibri"/>
        <family val="2"/>
        <charset val="204"/>
      </rPr>
      <t xml:space="preserve"> ОСТАНАТИ ФАКТОРИ КОИ ВЛИЈААТ НА ЗДРАВЈЕТО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</si>
  <si>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Y01-Y62)</t>
    </r>
    <r>
      <rPr>
        <u/>
        <sz val="11"/>
        <color indexed="12"/>
        <rFont val="Calibri"/>
        <family val="2"/>
        <charset val="204"/>
      </rPr>
      <t xml:space="preserve"> ИЗГОРЕНИЦИ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</si>
  <si>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A01-A42)</t>
    </r>
    <r>
      <rPr>
        <u/>
        <sz val="11"/>
        <color indexed="12"/>
        <rFont val="Calibri"/>
        <family val="2"/>
        <charset val="204"/>
      </rPr>
      <t xml:space="preserve"> ТРАНСПЛАНТАЦИИ, ЕКСПЛАНТАЦИЈА, МЕХАНИЧКА ВЕНТИЛАЦИЈА И СЛ.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</si>
  <si>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B01-B81)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НЕРВНИОТ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</si>
  <si>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C01-C63, Пакети ХОМ1-ХОМ14)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ОКОТО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</si>
  <si>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D01-D67)</t>
    </r>
    <r>
      <rPr>
        <u/>
        <sz val="11"/>
        <color indexed="12"/>
        <rFont val="Calibri"/>
        <family val="2"/>
        <charset val="204"/>
      </rPr>
      <t xml:space="preserve"> БОЛЕСТИ И ПОРЕМЕТУВАЊА НА УВО НОС И ГРЛО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</si>
  <si>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E01-E75, ТБЦ1-ТБЦ3)</t>
    </r>
    <r>
      <rPr>
        <u/>
        <sz val="11"/>
        <color indexed="12"/>
        <rFont val="Calibri"/>
        <family val="2"/>
        <charset val="204"/>
      </rPr>
      <t xml:space="preserve"> БОЛЕСТИ И ПОРЕМЕТУВАЊА НА РЕСПИРАТОРЕН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</si>
  <si>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F01-F75, РТС1-РТС2, БЛК1-БЛК11)</t>
    </r>
    <r>
      <rPr>
        <u/>
        <sz val="11"/>
        <color indexed="12"/>
        <rFont val="Calibri"/>
        <family val="2"/>
        <charset val="204"/>
      </rPr>
      <t xml:space="preserve"> БОЛЕСТИ И ПОРЕМЕТУВАЊА НА ЦИРКУЛАТОРЕН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</si>
  <si>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G01-G70, БЛГ1)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ДИГЕСТИВЕН СИСТЕМ 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</si>
  <si>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H01-H64)</t>
    </r>
    <r>
      <rPr>
        <u/>
        <sz val="11"/>
        <color indexed="12"/>
        <rFont val="Calibri"/>
        <family val="2"/>
        <charset val="204"/>
      </rPr>
      <t xml:space="preserve"> БОЛЕСТИ И ПОРЕМЕТУВАЊЕ НА ХЕПАТОБИЛИЈАРЕН СИСТЕМ И ПАНКРЕАС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</si>
  <si>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I01-I79, БЛО1-БЛО2)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МУСКУЛНО-КОСКЕН И СВРЗЕН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</si>
  <si>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J01-J68, ХПД1-ХПД6)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КОЖАТА ПОТКОЖНОТО ТКИВО И ДОЈКАТА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</si>
  <si>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K01-K64)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ЖЛЕЗДИ СО ВНАТРЕШНО ЛАЧЕЊЕ, ИСХРАНА И МЕТАБОЛИЗАМ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</si>
  <si>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L02-L67, БЛУ1-БЛУ3)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БУБРЕГ И УРИНАРЕН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</si>
  <si>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M01-M64)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МАШКИ РЕПРОДУКТИВЕН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</si>
  <si>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O01-O66)</t>
    </r>
    <r>
      <rPr>
        <u/>
        <sz val="11"/>
        <color indexed="12"/>
        <rFont val="Calibri"/>
        <family val="2"/>
        <charset val="204"/>
      </rPr>
      <t xml:space="preserve"> БРЕМЕНОСТ, ПОРОДУВАЊЕ И ПУЕРПЕРИУМ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</si>
  <si>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P01-P67)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НОВОРОДЕНЧИЊА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</si>
  <si>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Q01-Q62)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КРВТА, КРВОТВОРНИ ОРГАНИ И ИМУНОЛОШКИОТ СИСТЕМ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</si>
  <si>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R01-R64)</t>
    </r>
    <r>
      <rPr>
        <u/>
        <sz val="11"/>
        <color indexed="12"/>
        <rFont val="Calibri"/>
        <family val="2"/>
        <charset val="204"/>
      </rPr>
      <t xml:space="preserve"> МИЕЛОПРЛИФЕРАТИВНИ БОЛЕСТИ И НЕДИФЕРЕНЦИРАНИ ТУМОРИ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</si>
  <si>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S60-S65, T01-T64)</t>
    </r>
    <r>
      <rPr>
        <u/>
        <sz val="11"/>
        <color indexed="12"/>
        <rFont val="Calibri"/>
        <family val="2"/>
        <charset val="204"/>
      </rPr>
      <t xml:space="preserve"> ИНФЕКТИВНИ И ПАРАЗИТСКИ ЗАБОЛУВАЊА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</si>
  <si>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U40-U68)</t>
    </r>
    <r>
      <rPr>
        <u/>
        <sz val="11"/>
        <color indexed="12"/>
        <rFont val="Calibri"/>
        <family val="2"/>
        <charset val="204"/>
      </rPr>
      <t xml:space="preserve"> ДУШЕВНИ БОЛЕСТИ И ПОРЕМЕТУВАЊА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</si>
  <si>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V60-V64)</t>
    </r>
    <r>
      <rPr>
        <u/>
        <sz val="11"/>
        <color indexed="12"/>
        <rFont val="Calibri"/>
        <family val="2"/>
        <charset val="204"/>
      </rPr>
      <t xml:space="preserve"> БОЛЕСТИ ПОВРЗАНИ СО АЛКОХОЛ И ДРОГА </t>
    </r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</si>
  <si>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W01-W61, X01-X64)</t>
    </r>
    <r>
      <rPr>
        <u/>
        <sz val="11"/>
        <color indexed="12"/>
        <rFont val="Calibri"/>
        <family val="2"/>
        <charset val="204"/>
      </rPr>
      <t xml:space="preserve"> ПОВРЕДИ,ТРУЕЊЕ И ТОКСИЧНО ДЕЈСТВО НА ЛЕКОВИ</t>
    </r>
  </si>
  <si>
    <t>Големи процедури на рожницата, белката и конјуктивата</t>
  </si>
  <si>
    <t>Други процедури на рожницата, белката и конјуктивата</t>
  </si>
  <si>
    <t>Сложени процедури на глауком и катаракта, истиот ден</t>
  </si>
  <si>
    <t>Здравствена установа:</t>
  </si>
  <si>
    <t>12 (4*11)</t>
  </si>
  <si>
    <t>14 (4*13)</t>
  </si>
  <si>
    <t>Главна дијагностичка категорија (сите главни дијагностички категории / сите ДСГ групи)</t>
  </si>
  <si>
    <t>2024 година</t>
  </si>
  <si>
    <t>План 2026 година</t>
  </si>
  <si>
    <t>ПЛ  3  Б -  ДСГ MDC - Збирен</t>
  </si>
  <si>
    <t>ДСГ здравствени услуги по тип на нега (сите главни дијагностички категории / сите ДСГ групи)</t>
  </si>
  <si>
    <r>
      <t xml:space="preserve">на видот и обемот на 
</t>
    </r>
    <r>
      <rPr>
        <b/>
        <i/>
        <u/>
        <sz val="13"/>
        <rFont val="Calibri"/>
        <family val="2"/>
        <charset val="204"/>
      </rPr>
      <t>ДСГ здравствени услуги</t>
    </r>
    <r>
      <rPr>
        <b/>
        <u/>
        <sz val="12"/>
        <rFont val="Calibri"/>
        <family val="2"/>
        <charset val="204"/>
      </rPr>
      <t xml:space="preserve"> и </t>
    </r>
    <r>
      <rPr>
        <b/>
        <i/>
        <u/>
        <sz val="13"/>
        <rFont val="Calibri"/>
        <family val="2"/>
        <charset val="204"/>
      </rPr>
      <t>пакети за завршени здравствени услуги во болничка здравствена заштита</t>
    </r>
    <r>
      <rPr>
        <b/>
        <sz val="12"/>
        <rFont val="Calibri"/>
        <family val="2"/>
        <charset val="204"/>
      </rPr>
      <t xml:space="preserve"> 
(акутни болнички случаи кои не се искажуваат според ДС методата) на осигурените лица</t>
    </r>
  </si>
  <si>
    <t>ПЛ 3 - ДСГ MDC-A</t>
  </si>
  <si>
    <t>ПЛ 3 - ДСГ MDC-B</t>
  </si>
  <si>
    <t>ПЛ 3 - ДСГ MDC-C</t>
  </si>
  <si>
    <t>ПЛ 3 - ДСГ MDC-D</t>
  </si>
  <si>
    <t>ПЛ 3 - ДСГ MDC-E</t>
  </si>
  <si>
    <t>ПЛ 3 - ДСГ MDC-F</t>
  </si>
  <si>
    <t>ПЛ 3 - ДСГ MDC-G</t>
  </si>
  <si>
    <t>ПЛ 3 - ДСГ MDC-H</t>
  </si>
  <si>
    <t>ПЛ 3 - ДСГ MDC-I</t>
  </si>
  <si>
    <t>I01-I30, 
БЛО1-БЛO2</t>
  </si>
  <si>
    <t>ПЛ 3 - ДСГ MDC-J</t>
  </si>
  <si>
    <t>ПЛ 3 - ДСГ MDC-K</t>
  </si>
  <si>
    <t>ПЛ 3 - ДСГ MDC-L</t>
  </si>
  <si>
    <t>ПЛ 3 - ДСГ MDC-M</t>
  </si>
  <si>
    <t>ПЛ 3 - ДСГ MDC-N</t>
  </si>
  <si>
    <t>ПЛ 3 - ДСГ MDC-O</t>
  </si>
  <si>
    <t>ПЛ 3 - ДСГ MDC-P</t>
  </si>
  <si>
    <t>ПЛ 3 - ДСГ MDC-Q</t>
  </si>
  <si>
    <t>ПЛ 3 - ДСГ MDC-R</t>
  </si>
  <si>
    <t>ПЛ 3 - ДСГ MDC-S,T</t>
  </si>
  <si>
    <t>ПЛ 3 - ДСГ MDC-U</t>
  </si>
  <si>
    <t>ПЛ 3 - ДСГ MDC-V</t>
  </si>
  <si>
    <t>ПЛ 3 - ДСГ MDC-W,X</t>
  </si>
  <si>
    <t>W01-W04, 
X01-X07</t>
  </si>
  <si>
    <t>W60-W61, 
X60-X64</t>
  </si>
  <si>
    <t>ПЛ 3 - ДСГ MDC-Y</t>
  </si>
  <si>
    <t>ПЛ 3 - ДСГ MDC-Z</t>
  </si>
  <si>
    <t>C01-C63,  
ХОМ1-ХОМ14</t>
  </si>
  <si>
    <t>E01-E75, 
ТБЦ1-ТБЦ3</t>
  </si>
  <si>
    <t>G01-G70, 
БЛГ1</t>
  </si>
  <si>
    <t>I01-I79     
БЛО1-БЛО2</t>
  </si>
  <si>
    <t>J01-J68     
ХПД1-ХПД6</t>
  </si>
  <si>
    <t>L02-L67    
БЛУ1-БЛУ3</t>
  </si>
  <si>
    <t>S60-S65       
T01-T64</t>
  </si>
  <si>
    <t>W01-W61   
X01-X64</t>
  </si>
  <si>
    <t>F01-F75,  
РТС1-РТС2, 
БЛК1-БЛК11</t>
  </si>
  <si>
    <t>БЛГИ01</t>
  </si>
  <si>
    <t>Процедура за стрес уринарна инконтиненција со трансвагинална tension-free лента (TVT – retropubic или TVT-O/transobturator)</t>
  </si>
  <si>
    <r>
      <t xml:space="preserve">Главна дијагностичка категорија </t>
    </r>
    <r>
      <rPr>
        <u/>
        <sz val="11"/>
        <color indexed="10"/>
        <rFont val="Calibri"/>
        <family val="2"/>
        <charset val="204"/>
      </rPr>
      <t>(ДСГ групи: N01-N62, БЛГИ01)</t>
    </r>
    <r>
      <rPr>
        <u/>
        <sz val="11"/>
        <color indexed="12"/>
        <rFont val="Calibri"/>
        <family val="2"/>
        <charset val="204"/>
      </rPr>
      <t xml:space="preserve"> БОЛЕСТИ И ПОРЕМЕТУВАЊА НА ЖЕНСКИОТ РЕПРОДУКТИВЕН СИСТЕМ</t>
    </r>
  </si>
  <si>
    <t>План за 2027 година</t>
  </si>
  <si>
    <t>2026 година 
(Реализација јануари- септември и проекција до декември)</t>
  </si>
  <si>
    <t>Реализација за 2025 година</t>
  </si>
  <si>
    <t>2026 година
(Реализација јануари- септември и проекција до декември)</t>
  </si>
  <si>
    <t>Главна дијагностичка категорија (MDC: N01-N62, БЛГИ01) БОЛЕСТИ И ПОРЕМЕТУВАЊА НА ЖЕНСКИОТ РЕПРОДУКТИВЕН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</si>
</sst>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_ ;[Red]\-#,##0\ "/>
    <numFmt numFmtId="166" formatCode="0.000%"/>
    <numFmt numFmtId="167" formatCode="0_ ;[Red]\-0\ "/>
  </numFmts>
  <fonts count="31" x14ac:knownFonts="1">
    <font>
      <sz val="10"/>
      <name val="Arial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u/>
      <sz val="13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indexed="10"/>
      <name val="Calibri"/>
      <family val="2"/>
      <charset val="204"/>
    </font>
    <font>
      <b/>
      <u/>
      <sz val="12"/>
      <name val="Calibri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ashDotDot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9"/>
      </left>
      <right/>
      <top/>
      <bottom/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ashDotDot">
        <color indexed="64"/>
      </right>
      <top/>
      <bottom/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14" fillId="0" borderId="0"/>
    <xf numFmtId="9" fontId="15" fillId="0" borderId="0" applyFont="0" applyFill="0" applyBorder="0" applyAlignment="0" applyProtection="0"/>
  </cellStyleXfs>
  <cellXfs count="7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3" fontId="5" fillId="0" borderId="3" xfId="0" applyNumberFormat="1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right"/>
      <protection locked="0"/>
    </xf>
    <xf numFmtId="3" fontId="5" fillId="0" borderId="13" xfId="0" applyNumberFormat="1" applyFont="1" applyBorder="1"/>
    <xf numFmtId="0" fontId="3" fillId="0" borderId="14" xfId="2" applyFont="1" applyBorder="1" applyAlignment="1">
      <alignment horizontal="left" vertical="center" wrapText="1"/>
    </xf>
    <xf numFmtId="3" fontId="1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0" fontId="8" fillId="2" borderId="0" xfId="0" applyFont="1" applyFill="1" applyAlignment="1">
      <alignment horizontal="center" vertical="center" wrapText="1"/>
    </xf>
    <xf numFmtId="3" fontId="8" fillId="2" borderId="0" xfId="0" applyNumberFormat="1" applyFont="1" applyFill="1"/>
    <xf numFmtId="0" fontId="10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164" fontId="4" fillId="0" borderId="15" xfId="0" applyNumberFormat="1" applyFont="1" applyBorder="1"/>
    <xf numFmtId="164" fontId="4" fillId="0" borderId="31" xfId="0" applyNumberFormat="1" applyFont="1" applyBorder="1"/>
    <xf numFmtId="164" fontId="4" fillId="0" borderId="32" xfId="0" applyNumberFormat="1" applyFont="1" applyBorder="1"/>
    <xf numFmtId="0" fontId="7" fillId="0" borderId="0" xfId="0" applyFont="1"/>
    <xf numFmtId="0" fontId="13" fillId="0" borderId="0" xfId="0" applyFont="1"/>
    <xf numFmtId="0" fontId="9" fillId="0" borderId="2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7" borderId="36" xfId="0" applyFont="1" applyFill="1" applyBorder="1" applyAlignment="1" applyProtection="1">
      <alignment horizontal="center" vertical="center"/>
      <protection locked="0"/>
    </xf>
    <xf numFmtId="0" fontId="21" fillId="7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right"/>
    </xf>
    <xf numFmtId="0" fontId="22" fillId="0" borderId="0" xfId="0" applyFont="1"/>
    <xf numFmtId="0" fontId="21" fillId="0" borderId="37" xfId="0" applyFont="1" applyBorder="1" applyAlignment="1">
      <alignment horizontal="right" vertical="center"/>
    </xf>
    <xf numFmtId="3" fontId="21" fillId="0" borderId="13" xfId="0" applyNumberFormat="1" applyFont="1" applyBorder="1" applyAlignment="1">
      <alignment vertical="center"/>
    </xf>
    <xf numFmtId="0" fontId="22" fillId="0" borderId="13" xfId="0" applyFont="1" applyBorder="1" applyAlignment="1">
      <alignment horizontal="left"/>
    </xf>
    <xf numFmtId="0" fontId="22" fillId="0" borderId="37" xfId="0" applyFont="1" applyBorder="1"/>
    <xf numFmtId="0" fontId="22" fillId="0" borderId="13" xfId="0" applyFont="1" applyBorder="1" applyAlignment="1">
      <alignment horizontal="center"/>
    </xf>
    <xf numFmtId="0" fontId="22" fillId="0" borderId="13" xfId="0" applyFont="1" applyBorder="1" applyAlignment="1">
      <alignment horizontal="right"/>
    </xf>
    <xf numFmtId="3" fontId="22" fillId="0" borderId="13" xfId="0" applyNumberFormat="1" applyFont="1" applyBorder="1"/>
    <xf numFmtId="0" fontId="21" fillId="0" borderId="13" xfId="0" applyFont="1" applyBorder="1" applyAlignment="1">
      <alignment horizontal="right" vertical="center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4" fontId="23" fillId="0" borderId="0" xfId="0" applyNumberFormat="1" applyFont="1"/>
    <xf numFmtId="0" fontId="23" fillId="0" borderId="0" xfId="0" applyFont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3" fontId="10" fillId="4" borderId="19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10" fontId="4" fillId="0" borderId="15" xfId="0" applyNumberFormat="1" applyFont="1" applyBorder="1" applyAlignment="1">
      <alignment horizontal="right" vertical="center"/>
    </xf>
    <xf numFmtId="10" fontId="4" fillId="0" borderId="31" xfId="0" applyNumberFormat="1" applyFont="1" applyBorder="1" applyAlignment="1">
      <alignment horizontal="right" vertical="center"/>
    </xf>
    <xf numFmtId="10" fontId="4" fillId="0" borderId="3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0" fontId="4" fillId="0" borderId="34" xfId="0" applyNumberFormat="1" applyFont="1" applyBorder="1" applyAlignment="1">
      <alignment horizontal="right" vertical="center"/>
    </xf>
    <xf numFmtId="10" fontId="4" fillId="0" borderId="35" xfId="0" applyNumberFormat="1" applyFont="1" applyBorder="1" applyAlignment="1">
      <alignment horizontal="right" vertical="center"/>
    </xf>
    <xf numFmtId="10" fontId="4" fillId="0" borderId="15" xfId="3" applyNumberFormat="1" applyFont="1" applyBorder="1" applyAlignment="1">
      <alignment horizontal="right" vertical="center"/>
    </xf>
    <xf numFmtId="10" fontId="4" fillId="0" borderId="31" xfId="3" applyNumberFormat="1" applyFont="1" applyBorder="1" applyAlignment="1">
      <alignment horizontal="right" vertical="center"/>
    </xf>
    <xf numFmtId="10" fontId="4" fillId="0" borderId="32" xfId="3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4" borderId="17" xfId="0" applyFont="1" applyFill="1" applyBorder="1" applyAlignment="1">
      <alignment horizontal="center" vertical="center" wrapText="1"/>
    </xf>
    <xf numFmtId="0" fontId="25" fillId="4" borderId="38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1" fontId="26" fillId="4" borderId="2" xfId="0" applyNumberFormat="1" applyFont="1" applyFill="1" applyBorder="1" applyAlignment="1">
      <alignment horizontal="center" vertical="center"/>
    </xf>
    <xf numFmtId="1" fontId="26" fillId="4" borderId="39" xfId="0" applyNumberFormat="1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1" fontId="26" fillId="4" borderId="12" xfId="0" applyNumberFormat="1" applyFont="1" applyFill="1" applyBorder="1" applyAlignment="1">
      <alignment horizontal="center" vertical="center"/>
    </xf>
    <xf numFmtId="0" fontId="26" fillId="4" borderId="39" xfId="0" applyFont="1" applyFill="1" applyBorder="1" applyAlignment="1">
      <alignment horizontal="center" vertical="center"/>
    </xf>
    <xf numFmtId="0" fontId="27" fillId="0" borderId="6" xfId="2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vertical="center" wrapText="1"/>
    </xf>
    <xf numFmtId="0" fontId="23" fillId="0" borderId="7" xfId="0" applyFont="1" applyBorder="1" applyAlignment="1">
      <alignment horizontal="center" vertical="center" wrapText="1"/>
    </xf>
    <xf numFmtId="0" fontId="27" fillId="0" borderId="14" xfId="2" applyFont="1" applyBorder="1" applyAlignment="1">
      <alignment horizontal="left" vertical="center" wrapText="1"/>
    </xf>
    <xf numFmtId="0" fontId="27" fillId="0" borderId="14" xfId="2" applyFont="1" applyBorder="1" applyAlignment="1">
      <alignment horizontal="left" vertical="center"/>
    </xf>
    <xf numFmtId="0" fontId="22" fillId="0" borderId="2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10" fontId="4" fillId="0" borderId="15" xfId="0" applyNumberFormat="1" applyFont="1" applyBorder="1" applyAlignment="1">
      <alignment vertical="center"/>
    </xf>
    <xf numFmtId="10" fontId="4" fillId="0" borderId="34" xfId="0" applyNumberFormat="1" applyFont="1" applyBorder="1" applyAlignment="1">
      <alignment vertical="center"/>
    </xf>
    <xf numFmtId="10" fontId="4" fillId="0" borderId="35" xfId="0" applyNumberFormat="1" applyFont="1" applyBorder="1" applyAlignment="1">
      <alignment vertical="center"/>
    </xf>
    <xf numFmtId="10" fontId="4" fillId="0" borderId="31" xfId="0" applyNumberFormat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22" fillId="0" borderId="1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7" fillId="7" borderId="0" xfId="0" applyFont="1" applyFill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0" fontId="4" fillId="2" borderId="15" xfId="0" applyNumberFormat="1" applyFont="1" applyFill="1" applyBorder="1" applyAlignment="1">
      <alignment horizontal="right" vertical="center"/>
    </xf>
    <xf numFmtId="10" fontId="4" fillId="2" borderId="34" xfId="0" applyNumberFormat="1" applyFont="1" applyFill="1" applyBorder="1" applyAlignment="1">
      <alignment horizontal="right" vertical="center"/>
    </xf>
    <xf numFmtId="10" fontId="4" fillId="2" borderId="35" xfId="0" applyNumberFormat="1" applyFont="1" applyFill="1" applyBorder="1" applyAlignment="1">
      <alignment horizontal="right" vertical="center"/>
    </xf>
    <xf numFmtId="165" fontId="22" fillId="3" borderId="41" xfId="0" applyNumberFormat="1" applyFont="1" applyFill="1" applyBorder="1" applyAlignment="1" applyProtection="1">
      <alignment horizontal="right" vertical="center"/>
      <protection locked="0"/>
    </xf>
    <xf numFmtId="165" fontId="22" fillId="0" borderId="42" xfId="0" applyNumberFormat="1" applyFont="1" applyBorder="1" applyAlignment="1">
      <alignment horizontal="right" vertical="center"/>
    </xf>
    <xf numFmtId="165" fontId="22" fillId="3" borderId="4" xfId="0" applyNumberFormat="1" applyFont="1" applyFill="1" applyBorder="1" applyAlignment="1" applyProtection="1">
      <alignment horizontal="right" vertical="center"/>
      <protection locked="0"/>
    </xf>
    <xf numFmtId="165" fontId="22" fillId="0" borderId="25" xfId="0" applyNumberFormat="1" applyFont="1" applyBorder="1" applyAlignment="1">
      <alignment vertical="center"/>
    </xf>
    <xf numFmtId="165" fontId="22" fillId="0" borderId="43" xfId="0" applyNumberFormat="1" applyFont="1" applyBorder="1" applyAlignment="1">
      <alignment horizontal="right" vertical="center"/>
    </xf>
    <xf numFmtId="165" fontId="21" fillId="0" borderId="4" xfId="0" applyNumberFormat="1" applyFont="1" applyBorder="1" applyAlignment="1">
      <alignment horizontal="right" vertical="center"/>
    </xf>
    <xf numFmtId="165" fontId="22" fillId="5" borderId="5" xfId="0" applyNumberFormat="1" applyFont="1" applyFill="1" applyBorder="1" applyAlignment="1" applyProtection="1">
      <alignment horizontal="right" vertical="center"/>
      <protection locked="0"/>
    </xf>
    <xf numFmtId="165" fontId="21" fillId="0" borderId="25" xfId="0" applyNumberFormat="1" applyFont="1" applyBorder="1" applyAlignment="1">
      <alignment horizontal="right" vertical="center"/>
    </xf>
    <xf numFmtId="165" fontId="22" fillId="6" borderId="26" xfId="0" applyNumberFormat="1" applyFont="1" applyFill="1" applyBorder="1" applyAlignment="1" applyProtection="1">
      <alignment horizontal="right" vertical="center"/>
      <protection locked="0"/>
    </xf>
    <xf numFmtId="165" fontId="22" fillId="3" borderId="26" xfId="0" applyNumberFormat="1" applyFont="1" applyFill="1" applyBorder="1" applyAlignment="1" applyProtection="1">
      <alignment horizontal="right" vertical="center"/>
      <protection locked="0"/>
    </xf>
    <xf numFmtId="165" fontId="22" fillId="0" borderId="44" xfId="0" applyNumberFormat="1" applyFont="1" applyBorder="1" applyAlignment="1">
      <alignment horizontal="right" vertical="center"/>
    </xf>
    <xf numFmtId="165" fontId="22" fillId="0" borderId="14" xfId="0" applyNumberFormat="1" applyFont="1" applyBorder="1" applyAlignment="1">
      <alignment vertical="center"/>
    </xf>
    <xf numFmtId="165" fontId="21" fillId="0" borderId="14" xfId="0" applyNumberFormat="1" applyFont="1" applyBorder="1" applyAlignment="1">
      <alignment horizontal="right" vertical="center"/>
    </xf>
    <xf numFmtId="165" fontId="22" fillId="0" borderId="14" xfId="0" applyNumberFormat="1" applyFont="1" applyBorder="1" applyAlignment="1">
      <alignment horizontal="right" vertical="center"/>
    </xf>
    <xf numFmtId="165" fontId="22" fillId="0" borderId="14" xfId="0" applyNumberFormat="1" applyFont="1" applyBorder="1" applyAlignment="1" applyProtection="1">
      <alignment horizontal="right" vertical="center"/>
      <protection locked="0"/>
    </xf>
    <xf numFmtId="165" fontId="22" fillId="0" borderId="14" xfId="0" applyNumberFormat="1" applyFont="1" applyBorder="1" applyAlignment="1" applyProtection="1">
      <alignment vertical="center"/>
      <protection locked="0"/>
    </xf>
    <xf numFmtId="165" fontId="22" fillId="0" borderId="43" xfId="0" applyNumberFormat="1" applyFont="1" applyBorder="1" applyAlignment="1" applyProtection="1">
      <alignment vertical="center"/>
      <protection locked="0"/>
    </xf>
    <xf numFmtId="165" fontId="22" fillId="3" borderId="45" xfId="0" applyNumberFormat="1" applyFont="1" applyFill="1" applyBorder="1" applyAlignment="1" applyProtection="1">
      <alignment horizontal="right" vertical="center"/>
      <protection locked="0"/>
    </xf>
    <xf numFmtId="165" fontId="22" fillId="0" borderId="46" xfId="0" applyNumberFormat="1" applyFont="1" applyBorder="1" applyAlignment="1">
      <alignment horizontal="right" vertical="center"/>
    </xf>
    <xf numFmtId="165" fontId="22" fillId="3" borderId="47" xfId="0" applyNumberFormat="1" applyFont="1" applyFill="1" applyBorder="1" applyAlignment="1" applyProtection="1">
      <alignment horizontal="right" vertical="center"/>
      <protection locked="0"/>
    </xf>
    <xf numFmtId="165" fontId="22" fillId="0" borderId="48" xfId="0" applyNumberFormat="1" applyFont="1" applyBorder="1" applyAlignment="1" applyProtection="1">
      <alignment vertical="justify"/>
      <protection locked="0"/>
    </xf>
    <xf numFmtId="165" fontId="22" fillId="0" borderId="49" xfId="0" applyNumberFormat="1" applyFont="1" applyBorder="1" applyAlignment="1" applyProtection="1">
      <alignment vertical="justify"/>
      <protection locked="0"/>
    </xf>
    <xf numFmtId="165" fontId="21" fillId="2" borderId="50" xfId="0" applyNumberFormat="1" applyFont="1" applyFill="1" applyBorder="1" applyAlignment="1">
      <alignment horizontal="right" vertical="center"/>
    </xf>
    <xf numFmtId="165" fontId="21" fillId="2" borderId="8" xfId="0" applyNumberFormat="1" applyFont="1" applyFill="1" applyBorder="1" applyAlignment="1">
      <alignment horizontal="right" vertical="center"/>
    </xf>
    <xf numFmtId="165" fontId="21" fillId="2" borderId="2" xfId="0" applyNumberFormat="1" applyFont="1" applyFill="1" applyBorder="1" applyAlignment="1">
      <alignment horizontal="right" vertical="center"/>
    </xf>
    <xf numFmtId="165" fontId="2" fillId="2" borderId="21" xfId="0" applyNumberFormat="1" applyFont="1" applyFill="1" applyBorder="1" applyAlignment="1">
      <alignment horizontal="right" vertical="center"/>
    </xf>
    <xf numFmtId="165" fontId="2" fillId="2" borderId="16" xfId="0" applyNumberFormat="1" applyFont="1" applyFill="1" applyBorder="1" applyAlignment="1">
      <alignment horizontal="right" vertical="center"/>
    </xf>
    <xf numFmtId="165" fontId="2" fillId="2" borderId="17" xfId="0" applyNumberFormat="1" applyFont="1" applyFill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165" fontId="2" fillId="0" borderId="17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31" xfId="0" applyNumberFormat="1" applyFont="1" applyBorder="1" applyAlignment="1">
      <alignment horizontal="right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2" xfId="0" applyNumberFormat="1" applyFont="1" applyBorder="1" applyAlignment="1">
      <alignment horizontal="right" vertical="center"/>
    </xf>
    <xf numFmtId="165" fontId="2" fillId="0" borderId="28" xfId="0" applyNumberFormat="1" applyFont="1" applyBorder="1" applyAlignment="1">
      <alignment horizontal="right" vertical="center"/>
    </xf>
    <xf numFmtId="165" fontId="21" fillId="2" borderId="51" xfId="0" applyNumberFormat="1" applyFont="1" applyFill="1" applyBorder="1" applyAlignment="1">
      <alignment horizontal="right" vertical="center"/>
    </xf>
    <xf numFmtId="165" fontId="21" fillId="2" borderId="52" xfId="0" applyNumberFormat="1" applyFont="1" applyFill="1" applyBorder="1" applyAlignment="1">
      <alignment horizontal="right" vertical="center"/>
    </xf>
    <xf numFmtId="165" fontId="21" fillId="0" borderId="48" xfId="0" applyNumberFormat="1" applyFont="1" applyBorder="1" applyAlignment="1">
      <alignment horizontal="right" vertical="center"/>
    </xf>
    <xf numFmtId="165" fontId="21" fillId="2" borderId="53" xfId="0" applyNumberFormat="1" applyFont="1" applyFill="1" applyBorder="1" applyAlignment="1">
      <alignment horizontal="right" vertical="center"/>
    </xf>
    <xf numFmtId="165" fontId="21" fillId="0" borderId="51" xfId="0" applyNumberFormat="1" applyFont="1" applyBorder="1" applyAlignment="1">
      <alignment horizontal="right" vertical="center"/>
    </xf>
    <xf numFmtId="165" fontId="21" fillId="0" borderId="52" xfId="0" applyNumberFormat="1" applyFont="1" applyBorder="1" applyAlignment="1">
      <alignment horizontal="right" vertical="center"/>
    </xf>
    <xf numFmtId="165" fontId="21" fillId="0" borderId="53" xfId="0" applyNumberFormat="1" applyFont="1" applyBorder="1" applyAlignment="1">
      <alignment horizontal="right" vertical="center"/>
    </xf>
    <xf numFmtId="165" fontId="22" fillId="0" borderId="25" xfId="0" applyNumberFormat="1" applyFont="1" applyBorder="1" applyAlignment="1">
      <alignment horizontal="right" vertical="center"/>
    </xf>
    <xf numFmtId="165" fontId="22" fillId="0" borderId="48" xfId="0" applyNumberFormat="1" applyFont="1" applyBorder="1" applyAlignment="1">
      <alignment horizontal="right" vertical="center"/>
    </xf>
    <xf numFmtId="165" fontId="22" fillId="3" borderId="54" xfId="0" applyNumberFormat="1" applyFont="1" applyFill="1" applyBorder="1" applyAlignment="1" applyProtection="1">
      <alignment horizontal="right" vertical="center"/>
      <protection locked="0"/>
    </xf>
    <xf numFmtId="165" fontId="22" fillId="3" borderId="55" xfId="0" applyNumberFormat="1" applyFont="1" applyFill="1" applyBorder="1" applyAlignment="1" applyProtection="1">
      <alignment horizontal="right" vertical="center"/>
      <protection locked="0"/>
    </xf>
    <xf numFmtId="165" fontId="1" fillId="3" borderId="45" xfId="0" applyNumberFormat="1" applyFont="1" applyFill="1" applyBorder="1" applyAlignment="1" applyProtection="1">
      <alignment horizontal="right" vertical="center"/>
      <protection locked="0"/>
    </xf>
    <xf numFmtId="165" fontId="1" fillId="0" borderId="46" xfId="0" applyNumberFormat="1" applyFont="1" applyBorder="1" applyAlignment="1">
      <alignment horizontal="right" vertical="center"/>
    </xf>
    <xf numFmtId="165" fontId="1" fillId="3" borderId="56" xfId="0" applyNumberFormat="1" applyFont="1" applyFill="1" applyBorder="1" applyAlignment="1" applyProtection="1">
      <alignment horizontal="right" vertical="center"/>
      <protection locked="0"/>
    </xf>
    <xf numFmtId="165" fontId="2" fillId="0" borderId="4" xfId="0" applyNumberFormat="1" applyFont="1" applyBorder="1" applyAlignment="1">
      <alignment horizontal="right" vertical="center"/>
    </xf>
    <xf numFmtId="165" fontId="1" fillId="5" borderId="5" xfId="0" applyNumberFormat="1" applyFont="1" applyFill="1" applyBorder="1" applyAlignment="1" applyProtection="1">
      <alignment horizontal="right" vertical="center"/>
      <protection locked="0"/>
    </xf>
    <xf numFmtId="165" fontId="2" fillId="0" borderId="48" xfId="0" applyNumberFormat="1" applyFont="1" applyBorder="1" applyAlignment="1">
      <alignment horizontal="right" vertical="center"/>
    </xf>
    <xf numFmtId="165" fontId="1" fillId="6" borderId="45" xfId="0" applyNumberFormat="1" applyFont="1" applyFill="1" applyBorder="1" applyAlignment="1" applyProtection="1">
      <alignment horizontal="right" vertical="center"/>
      <protection locked="0"/>
    </xf>
    <xf numFmtId="165" fontId="2" fillId="2" borderId="5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165" fontId="2" fillId="2" borderId="23" xfId="0" applyNumberFormat="1" applyFont="1" applyFill="1" applyBorder="1" applyAlignment="1">
      <alignment horizontal="right" vertical="center"/>
    </xf>
    <xf numFmtId="165" fontId="2" fillId="2" borderId="57" xfId="0" applyNumberFormat="1" applyFont="1" applyFill="1" applyBorder="1" applyAlignment="1">
      <alignment horizontal="right" vertical="center"/>
    </xf>
    <xf numFmtId="165" fontId="2" fillId="2" borderId="58" xfId="0" applyNumberFormat="1" applyFont="1" applyFill="1" applyBorder="1" applyAlignment="1">
      <alignment horizontal="right" vertical="center"/>
    </xf>
    <xf numFmtId="165" fontId="2" fillId="0" borderId="59" xfId="0" applyNumberFormat="1" applyFont="1" applyBorder="1" applyAlignment="1">
      <alignment horizontal="right" vertical="center"/>
    </xf>
    <xf numFmtId="165" fontId="2" fillId="0" borderId="60" xfId="0" applyNumberFormat="1" applyFont="1" applyBorder="1" applyAlignment="1">
      <alignment horizontal="right" vertical="center"/>
    </xf>
    <xf numFmtId="165" fontId="2" fillId="0" borderId="61" xfId="0" applyNumberFormat="1" applyFont="1" applyBorder="1" applyAlignment="1">
      <alignment horizontal="right" vertical="center"/>
    </xf>
    <xf numFmtId="165" fontId="22" fillId="0" borderId="62" xfId="0" applyNumberFormat="1" applyFont="1" applyBorder="1" applyAlignment="1">
      <alignment horizontal="right" vertical="center"/>
    </xf>
    <xf numFmtId="165" fontId="1" fillId="0" borderId="49" xfId="0" applyNumberFormat="1" applyFont="1" applyBorder="1" applyAlignment="1">
      <alignment horizontal="right" vertical="center"/>
    </xf>
    <xf numFmtId="165" fontId="2" fillId="2" borderId="53" xfId="0" applyNumberFormat="1" applyFont="1" applyFill="1" applyBorder="1" applyAlignment="1">
      <alignment horizontal="right" vertical="center"/>
    </xf>
    <xf numFmtId="165" fontId="21" fillId="0" borderId="63" xfId="0" applyNumberFormat="1" applyFont="1" applyBorder="1" applyAlignment="1">
      <alignment horizontal="right" vertical="center"/>
    </xf>
    <xf numFmtId="165" fontId="2" fillId="0" borderId="53" xfId="0" applyNumberFormat="1" applyFont="1" applyBorder="1" applyAlignment="1">
      <alignment horizontal="right" vertical="center"/>
    </xf>
    <xf numFmtId="10" fontId="4" fillId="2" borderId="15" xfId="3" applyNumberFormat="1" applyFont="1" applyFill="1" applyBorder="1" applyAlignment="1">
      <alignment horizontal="right" vertical="center"/>
    </xf>
    <xf numFmtId="10" fontId="4" fillId="2" borderId="34" xfId="3" applyNumberFormat="1" applyFont="1" applyFill="1" applyBorder="1" applyAlignment="1">
      <alignment horizontal="right" vertical="center"/>
    </xf>
    <xf numFmtId="10" fontId="4" fillId="2" borderId="35" xfId="3" applyNumberFormat="1" applyFont="1" applyFill="1" applyBorder="1" applyAlignment="1">
      <alignment horizontal="right" vertical="center"/>
    </xf>
    <xf numFmtId="165" fontId="22" fillId="0" borderId="64" xfId="0" applyNumberFormat="1" applyFont="1" applyBorder="1" applyAlignment="1">
      <alignment horizontal="right" vertical="center"/>
    </xf>
    <xf numFmtId="165" fontId="1" fillId="0" borderId="48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165" fontId="2" fillId="2" borderId="31" xfId="0" applyNumberFormat="1" applyFont="1" applyFill="1" applyBorder="1" applyAlignment="1">
      <alignment horizontal="right" vertical="center"/>
    </xf>
    <xf numFmtId="165" fontId="2" fillId="2" borderId="28" xfId="0" applyNumberFormat="1" applyFont="1" applyFill="1" applyBorder="1" applyAlignment="1">
      <alignment horizontal="right" vertical="center"/>
    </xf>
    <xf numFmtId="10" fontId="4" fillId="2" borderId="31" xfId="0" applyNumberFormat="1" applyFont="1" applyFill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165" fontId="2" fillId="2" borderId="18" xfId="0" applyNumberFormat="1" applyFont="1" applyFill="1" applyBorder="1" applyAlignment="1">
      <alignment horizontal="right" vertical="center"/>
    </xf>
    <xf numFmtId="165" fontId="2" fillId="2" borderId="65" xfId="0" applyNumberFormat="1" applyFont="1" applyFill="1" applyBorder="1" applyAlignment="1">
      <alignment horizontal="right" vertical="center"/>
    </xf>
    <xf numFmtId="165" fontId="2" fillId="2" borderId="27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5" fontId="2" fillId="2" borderId="33" xfId="0" applyNumberFormat="1" applyFont="1" applyFill="1" applyBorder="1" applyAlignment="1">
      <alignment vertical="center"/>
    </xf>
    <xf numFmtId="165" fontId="2" fillId="2" borderId="57" xfId="0" applyNumberFormat="1" applyFont="1" applyFill="1" applyBorder="1" applyAlignment="1">
      <alignment vertical="center"/>
    </xf>
    <xf numFmtId="165" fontId="2" fillId="2" borderId="28" xfId="0" applyNumberFormat="1" applyFont="1" applyFill="1" applyBorder="1" applyAlignment="1">
      <alignment vertical="center"/>
    </xf>
    <xf numFmtId="165" fontId="2" fillId="2" borderId="58" xfId="0" applyNumberFormat="1" applyFont="1" applyFill="1" applyBorder="1" applyAlignment="1">
      <alignment vertical="center"/>
    </xf>
    <xf numFmtId="165" fontId="1" fillId="3" borderId="41" xfId="0" applyNumberFormat="1" applyFont="1" applyFill="1" applyBorder="1" applyAlignment="1" applyProtection="1">
      <alignment vertical="center"/>
      <protection locked="0"/>
    </xf>
    <xf numFmtId="165" fontId="1" fillId="0" borderId="42" xfId="0" applyNumberFormat="1" applyFont="1" applyBorder="1" applyAlignment="1">
      <alignment vertical="center"/>
    </xf>
    <xf numFmtId="165" fontId="1" fillId="3" borderId="54" xfId="0" applyNumberFormat="1" applyFont="1" applyFill="1" applyBorder="1" applyAlignment="1" applyProtection="1">
      <alignment vertical="center"/>
      <protection locked="0"/>
    </xf>
    <xf numFmtId="165" fontId="2" fillId="0" borderId="4" xfId="0" applyNumberFormat="1" applyFont="1" applyBorder="1" applyAlignment="1">
      <alignment vertical="center"/>
    </xf>
    <xf numFmtId="165" fontId="1" fillId="5" borderId="5" xfId="0" applyNumberFormat="1" applyFont="1" applyFill="1" applyBorder="1" applyAlignment="1" applyProtection="1">
      <alignment vertical="center"/>
      <protection locked="0"/>
    </xf>
    <xf numFmtId="165" fontId="2" fillId="0" borderId="25" xfId="0" applyNumberFormat="1" applyFont="1" applyBorder="1" applyAlignment="1">
      <alignment vertical="center"/>
    </xf>
    <xf numFmtId="165" fontId="1" fillId="6" borderId="26" xfId="0" applyNumberFormat="1" applyFont="1" applyFill="1" applyBorder="1" applyAlignment="1" applyProtection="1">
      <alignment vertical="center"/>
      <protection locked="0"/>
    </xf>
    <xf numFmtId="165" fontId="1" fillId="3" borderId="26" xfId="0" applyNumberFormat="1" applyFont="1" applyFill="1" applyBorder="1" applyAlignment="1" applyProtection="1">
      <alignment vertical="center"/>
      <protection locked="0"/>
    </xf>
    <xf numFmtId="165" fontId="1" fillId="0" borderId="44" xfId="0" applyNumberFormat="1" applyFont="1" applyBorder="1" applyAlignment="1">
      <alignment vertical="center"/>
    </xf>
    <xf numFmtId="165" fontId="1" fillId="3" borderId="55" xfId="0" applyNumberFormat="1" applyFont="1" applyFill="1" applyBorder="1" applyAlignment="1" applyProtection="1">
      <alignment vertical="center"/>
      <protection locked="0"/>
    </xf>
    <xf numFmtId="165" fontId="2" fillId="0" borderId="14" xfId="0" applyNumberFormat="1" applyFont="1" applyBorder="1" applyAlignment="1">
      <alignment vertical="center"/>
    </xf>
    <xf numFmtId="165" fontId="1" fillId="3" borderId="45" xfId="0" applyNumberFormat="1" applyFont="1" applyFill="1" applyBorder="1" applyAlignment="1" applyProtection="1">
      <alignment vertical="center"/>
      <protection locked="0"/>
    </xf>
    <xf numFmtId="165" fontId="1" fillId="0" borderId="46" xfId="0" applyNumberFormat="1" applyFont="1" applyBorder="1" applyAlignment="1">
      <alignment vertical="center"/>
    </xf>
    <xf numFmtId="165" fontId="1" fillId="3" borderId="56" xfId="0" applyNumberFormat="1" applyFont="1" applyFill="1" applyBorder="1" applyAlignment="1" applyProtection="1">
      <alignment vertical="center"/>
      <protection locked="0"/>
    </xf>
    <xf numFmtId="165" fontId="2" fillId="0" borderId="48" xfId="0" applyNumberFormat="1" applyFont="1" applyBorder="1" applyAlignment="1">
      <alignment vertical="center"/>
    </xf>
    <xf numFmtId="165" fontId="1" fillId="6" borderId="45" xfId="0" applyNumberFormat="1" applyFont="1" applyFill="1" applyBorder="1" applyAlignment="1" applyProtection="1">
      <alignment vertical="center"/>
      <protection locked="0"/>
    </xf>
    <xf numFmtId="165" fontId="1" fillId="0" borderId="62" xfId="0" applyNumberFormat="1" applyFont="1" applyBorder="1" applyAlignment="1">
      <alignment vertical="center"/>
    </xf>
    <xf numFmtId="165" fontId="1" fillId="0" borderId="43" xfId="0" applyNumberFormat="1" applyFont="1" applyBorder="1" applyAlignment="1">
      <alignment vertical="center"/>
    </xf>
    <xf numFmtId="165" fontId="1" fillId="0" borderId="49" xfId="0" applyNumberFormat="1" applyFont="1" applyBorder="1" applyAlignment="1">
      <alignment vertical="center"/>
    </xf>
    <xf numFmtId="165" fontId="1" fillId="0" borderId="25" xfId="0" applyNumberFormat="1" applyFont="1" applyBorder="1" applyAlignment="1">
      <alignment vertical="center"/>
    </xf>
    <xf numFmtId="165" fontId="1" fillId="0" borderId="14" xfId="0" applyNumberFormat="1" applyFont="1" applyBorder="1" applyAlignment="1">
      <alignment vertical="center"/>
    </xf>
    <xf numFmtId="165" fontId="1" fillId="0" borderId="48" xfId="0" applyNumberFormat="1" applyFont="1" applyBorder="1" applyAlignment="1">
      <alignment vertical="center"/>
    </xf>
    <xf numFmtId="165" fontId="2" fillId="2" borderId="51" xfId="0" applyNumberFormat="1" applyFont="1" applyFill="1" applyBorder="1" applyAlignment="1">
      <alignment vertical="center"/>
    </xf>
    <xf numFmtId="165" fontId="2" fillId="2" borderId="52" xfId="0" applyNumberFormat="1" applyFont="1" applyFill="1" applyBorder="1" applyAlignment="1">
      <alignment vertical="center"/>
    </xf>
    <xf numFmtId="165" fontId="2" fillId="2" borderId="53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165" fontId="2" fillId="0" borderId="51" xfId="0" applyNumberFormat="1" applyFont="1" applyBorder="1" applyAlignment="1">
      <alignment vertical="center"/>
    </xf>
    <xf numFmtId="165" fontId="2" fillId="0" borderId="52" xfId="0" applyNumberFormat="1" applyFont="1" applyBorder="1" applyAlignment="1">
      <alignment vertical="center"/>
    </xf>
    <xf numFmtId="165" fontId="2" fillId="0" borderId="53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3" fillId="0" borderId="14" xfId="2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horizontal="right" vertical="center"/>
    </xf>
    <xf numFmtId="164" fontId="4" fillId="0" borderId="31" xfId="0" applyNumberFormat="1" applyFont="1" applyBorder="1" applyAlignment="1">
      <alignment horizontal="right" vertical="center"/>
    </xf>
    <xf numFmtId="164" fontId="4" fillId="0" borderId="32" xfId="0" applyNumberFormat="1" applyFont="1" applyBorder="1" applyAlignment="1">
      <alignment horizontal="right" vertical="center"/>
    </xf>
    <xf numFmtId="10" fontId="4" fillId="2" borderId="59" xfId="0" applyNumberFormat="1" applyFont="1" applyFill="1" applyBorder="1" applyAlignment="1">
      <alignment horizontal="right" vertical="center"/>
    </xf>
    <xf numFmtId="10" fontId="4" fillId="2" borderId="66" xfId="0" applyNumberFormat="1" applyFont="1" applyFill="1" applyBorder="1" applyAlignment="1">
      <alignment horizontal="right" vertical="center"/>
    </xf>
    <xf numFmtId="10" fontId="4" fillId="2" borderId="67" xfId="0" applyNumberFormat="1" applyFont="1" applyFill="1" applyBorder="1" applyAlignment="1">
      <alignment horizontal="right" vertical="center"/>
    </xf>
    <xf numFmtId="166" fontId="4" fillId="0" borderId="68" xfId="0" applyNumberFormat="1" applyFont="1" applyBorder="1" applyAlignment="1">
      <alignment vertical="center"/>
    </xf>
    <xf numFmtId="166" fontId="4" fillId="0" borderId="69" xfId="0" applyNumberFormat="1" applyFont="1" applyBorder="1" applyAlignment="1">
      <alignment vertical="center"/>
    </xf>
    <xf numFmtId="166" fontId="4" fillId="0" borderId="70" xfId="0" applyNumberFormat="1" applyFont="1" applyBorder="1" applyAlignment="1">
      <alignment vertical="center"/>
    </xf>
    <xf numFmtId="0" fontId="4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34" xfId="0" applyNumberFormat="1" applyFont="1" applyFill="1" applyBorder="1" applyAlignment="1">
      <alignment horizontal="right" vertical="center"/>
    </xf>
    <xf numFmtId="164" fontId="4" fillId="2" borderId="35" xfId="0" applyNumberFormat="1" applyFont="1" applyFill="1" applyBorder="1" applyAlignment="1">
      <alignment horizontal="right" vertical="center"/>
    </xf>
    <xf numFmtId="165" fontId="2" fillId="2" borderId="32" xfId="0" applyNumberFormat="1" applyFont="1" applyFill="1" applyBorder="1" applyAlignment="1">
      <alignment horizontal="right" vertical="center"/>
    </xf>
    <xf numFmtId="165" fontId="2" fillId="0" borderId="65" xfId="0" applyNumberFormat="1" applyFont="1" applyBorder="1" applyAlignment="1">
      <alignment horizontal="right" vertical="center"/>
    </xf>
    <xf numFmtId="165" fontId="2" fillId="0" borderId="57" xfId="0" applyNumberFormat="1" applyFont="1" applyBorder="1" applyAlignment="1">
      <alignment horizontal="right" vertical="center"/>
    </xf>
    <xf numFmtId="165" fontId="2" fillId="0" borderId="58" xfId="0" applyNumberFormat="1" applyFont="1" applyBorder="1" applyAlignment="1">
      <alignment horizontal="right" vertical="center"/>
    </xf>
    <xf numFmtId="165" fontId="8" fillId="2" borderId="8" xfId="0" applyNumberFormat="1" applyFont="1" applyFill="1" applyBorder="1" applyAlignment="1">
      <alignment horizontal="right" vertical="center"/>
    </xf>
    <xf numFmtId="165" fontId="8" fillId="2" borderId="2" xfId="0" applyNumberFormat="1" applyFont="1" applyFill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  <xf numFmtId="165" fontId="5" fillId="5" borderId="5" xfId="0" applyNumberFormat="1" applyFont="1" applyFill="1" applyBorder="1" applyAlignment="1" applyProtection="1">
      <alignment horizontal="right" vertical="center"/>
      <protection locked="0"/>
    </xf>
    <xf numFmtId="165" fontId="8" fillId="0" borderId="25" xfId="0" applyNumberFormat="1" applyFont="1" applyBorder="1" applyAlignment="1">
      <alignment horizontal="right" vertical="center"/>
    </xf>
    <xf numFmtId="165" fontId="5" fillId="6" borderId="26" xfId="0" applyNumberFormat="1" applyFont="1" applyFill="1" applyBorder="1" applyAlignment="1" applyProtection="1">
      <alignment horizontal="right" vertical="center"/>
      <protection locked="0"/>
    </xf>
    <xf numFmtId="165" fontId="8" fillId="0" borderId="14" xfId="0" applyNumberFormat="1" applyFont="1" applyBorder="1" applyAlignment="1">
      <alignment horizontal="right" vertical="center"/>
    </xf>
    <xf numFmtId="165" fontId="8" fillId="0" borderId="48" xfId="0" applyNumberFormat="1" applyFont="1" applyBorder="1" applyAlignment="1">
      <alignment horizontal="right" vertical="center"/>
    </xf>
    <xf numFmtId="165" fontId="5" fillId="6" borderId="45" xfId="0" applyNumberFormat="1" applyFont="1" applyFill="1" applyBorder="1" applyAlignment="1" applyProtection="1">
      <alignment horizontal="right" vertical="center"/>
      <protection locked="0"/>
    </xf>
    <xf numFmtId="165" fontId="5" fillId="3" borderId="41" xfId="0" applyNumberFormat="1" applyFont="1" applyFill="1" applyBorder="1" applyAlignment="1" applyProtection="1">
      <alignment horizontal="right" vertical="center"/>
      <protection locked="0"/>
    </xf>
    <xf numFmtId="165" fontId="5" fillId="3" borderId="26" xfId="0" applyNumberFormat="1" applyFont="1" applyFill="1" applyBorder="1" applyAlignment="1" applyProtection="1">
      <alignment horizontal="right" vertical="center"/>
      <protection locked="0"/>
    </xf>
    <xf numFmtId="165" fontId="5" fillId="3" borderId="45" xfId="0" applyNumberFormat="1" applyFont="1" applyFill="1" applyBorder="1" applyAlignment="1" applyProtection="1">
      <alignment horizontal="right" vertical="center"/>
      <protection locked="0"/>
    </xf>
    <xf numFmtId="165" fontId="8" fillId="2" borderId="50" xfId="0" applyNumberFormat="1" applyFont="1" applyFill="1" applyBorder="1" applyAlignment="1">
      <alignment horizontal="right" vertical="center"/>
    </xf>
    <xf numFmtId="165" fontId="5" fillId="0" borderId="71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5" fontId="5" fillId="0" borderId="72" xfId="0" applyNumberFormat="1" applyFont="1" applyBorder="1" applyAlignment="1">
      <alignment horizontal="right" vertical="center"/>
    </xf>
    <xf numFmtId="165" fontId="5" fillId="0" borderId="25" xfId="0" applyNumberFormat="1" applyFont="1" applyBorder="1" applyAlignment="1">
      <alignment horizontal="right" vertical="center"/>
    </xf>
    <xf numFmtId="165" fontId="5" fillId="0" borderId="48" xfId="0" applyNumberFormat="1" applyFont="1" applyBorder="1" applyAlignment="1">
      <alignment horizontal="right" vertical="center"/>
    </xf>
    <xf numFmtId="165" fontId="8" fillId="2" borderId="51" xfId="0" applyNumberFormat="1" applyFont="1" applyFill="1" applyBorder="1" applyAlignment="1">
      <alignment horizontal="right" vertical="center"/>
    </xf>
    <xf numFmtId="165" fontId="8" fillId="2" borderId="52" xfId="0" applyNumberFormat="1" applyFont="1" applyFill="1" applyBorder="1" applyAlignment="1">
      <alignment horizontal="right" vertical="center"/>
    </xf>
    <xf numFmtId="165" fontId="8" fillId="2" borderId="53" xfId="0" applyNumberFormat="1" applyFont="1" applyFill="1" applyBorder="1" applyAlignment="1">
      <alignment horizontal="right" vertical="center"/>
    </xf>
    <xf numFmtId="165" fontId="8" fillId="0" borderId="51" xfId="0" applyNumberFormat="1" applyFont="1" applyBorder="1" applyAlignment="1">
      <alignment horizontal="right" vertical="center"/>
    </xf>
    <xf numFmtId="165" fontId="8" fillId="0" borderId="52" xfId="0" applyNumberFormat="1" applyFont="1" applyBorder="1" applyAlignment="1">
      <alignment horizontal="right" vertical="center"/>
    </xf>
    <xf numFmtId="165" fontId="8" fillId="0" borderId="63" xfId="0" applyNumberFormat="1" applyFont="1" applyBorder="1" applyAlignment="1">
      <alignment horizontal="right" vertical="center"/>
    </xf>
    <xf numFmtId="165" fontId="8" fillId="0" borderId="53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wrapText="1"/>
    </xf>
    <xf numFmtId="165" fontId="5" fillId="0" borderId="64" xfId="0" applyNumberFormat="1" applyFont="1" applyBorder="1" applyAlignment="1">
      <alignment horizontal="right" vertical="center"/>
    </xf>
    <xf numFmtId="165" fontId="1" fillId="3" borderId="41" xfId="0" applyNumberFormat="1" applyFont="1" applyFill="1" applyBorder="1" applyAlignment="1" applyProtection="1">
      <alignment horizontal="right" vertical="center"/>
      <protection locked="0"/>
    </xf>
    <xf numFmtId="165" fontId="1" fillId="0" borderId="42" xfId="0" applyNumberFormat="1" applyFont="1" applyBorder="1" applyAlignment="1">
      <alignment horizontal="right" vertical="center"/>
    </xf>
    <xf numFmtId="165" fontId="1" fillId="3" borderId="4" xfId="0" applyNumberFormat="1" applyFont="1" applyFill="1" applyBorder="1" applyAlignment="1" applyProtection="1">
      <alignment horizontal="right" vertical="center"/>
      <protection locked="0"/>
    </xf>
    <xf numFmtId="165" fontId="1" fillId="0" borderId="25" xfId="0" applyNumberFormat="1" applyFont="1" applyBorder="1" applyAlignment="1">
      <alignment horizontal="right" vertical="center"/>
    </xf>
    <xf numFmtId="165" fontId="1" fillId="0" borderId="62" xfId="0" applyNumberFormat="1" applyFont="1" applyBorder="1" applyAlignment="1">
      <alignment horizontal="right" vertical="center"/>
    </xf>
    <xf numFmtId="165" fontId="2" fillId="0" borderId="25" xfId="0" applyNumberFormat="1" applyFont="1" applyBorder="1" applyAlignment="1">
      <alignment horizontal="right" vertical="center"/>
    </xf>
    <xf numFmtId="165" fontId="2" fillId="2" borderId="51" xfId="0" applyNumberFormat="1" applyFont="1" applyFill="1" applyBorder="1" applyAlignment="1">
      <alignment horizontal="right" vertical="center"/>
    </xf>
    <xf numFmtId="165" fontId="2" fillId="0" borderId="51" xfId="0" applyNumberFormat="1" applyFont="1" applyBorder="1" applyAlignment="1">
      <alignment horizontal="right" vertical="center"/>
    </xf>
    <xf numFmtId="165" fontId="1" fillId="6" borderId="26" xfId="0" applyNumberFormat="1" applyFont="1" applyFill="1" applyBorder="1" applyAlignment="1" applyProtection="1">
      <alignment horizontal="right" vertical="center"/>
      <protection locked="0"/>
    </xf>
    <xf numFmtId="165" fontId="1" fillId="3" borderId="26" xfId="0" applyNumberFormat="1" applyFont="1" applyFill="1" applyBorder="1" applyAlignment="1" applyProtection="1">
      <alignment horizontal="right" vertical="center"/>
      <protection locked="0"/>
    </xf>
    <xf numFmtId="165" fontId="1" fillId="0" borderId="44" xfId="0" applyNumberFormat="1" applyFont="1" applyBorder="1" applyAlignment="1">
      <alignment horizontal="right" vertical="center"/>
    </xf>
    <xf numFmtId="165" fontId="1" fillId="0" borderId="14" xfId="0" applyNumberFormat="1" applyFont="1" applyBorder="1" applyAlignment="1">
      <alignment horizontal="right" vertical="center"/>
    </xf>
    <xf numFmtId="165" fontId="1" fillId="0" borderId="43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165" fontId="2" fillId="2" borderId="52" xfId="0" applyNumberFormat="1" applyFont="1" applyFill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165" fontId="1" fillId="0" borderId="64" xfId="0" applyNumberFormat="1" applyFont="1" applyBorder="1" applyAlignment="1">
      <alignment horizontal="right" vertical="center"/>
    </xf>
    <xf numFmtId="165" fontId="2" fillId="0" borderId="63" xfId="0" applyNumberFormat="1" applyFont="1" applyBorder="1" applyAlignment="1">
      <alignment horizontal="right" vertical="center"/>
    </xf>
    <xf numFmtId="165" fontId="1" fillId="3" borderId="47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50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67" fontId="3" fillId="0" borderId="6" xfId="0" applyNumberFormat="1" applyFont="1" applyBorder="1" applyAlignment="1">
      <alignment horizontal="left" vertical="center" wrapText="1"/>
    </xf>
    <xf numFmtId="165" fontId="5" fillId="0" borderId="26" xfId="0" applyNumberFormat="1" applyFont="1" applyBorder="1" applyAlignment="1">
      <alignment horizontal="right" vertical="center"/>
    </xf>
    <xf numFmtId="165" fontId="5" fillId="0" borderId="52" xfId="0" applyNumberFormat="1" applyFont="1" applyBorder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9" xfId="0" applyNumberFormat="1" applyFont="1" applyBorder="1" applyAlignment="1">
      <alignment horizontal="right" vertical="center"/>
    </xf>
    <xf numFmtId="165" fontId="5" fillId="0" borderId="73" xfId="0" applyNumberFormat="1" applyFont="1" applyBorder="1" applyAlignment="1">
      <alignment horizontal="right" vertical="center"/>
    </xf>
    <xf numFmtId="165" fontId="5" fillId="0" borderId="74" xfId="0" applyNumberFormat="1" applyFont="1" applyBorder="1" applyAlignment="1">
      <alignment horizontal="right" vertical="center"/>
    </xf>
    <xf numFmtId="165" fontId="5" fillId="0" borderId="75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 vertical="center"/>
    </xf>
    <xf numFmtId="165" fontId="5" fillId="0" borderId="20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5" fontId="8" fillId="0" borderId="9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5" fillId="0" borderId="45" xfId="0" applyNumberFormat="1" applyFont="1" applyBorder="1" applyAlignment="1">
      <alignment horizontal="right" vertical="center"/>
    </xf>
    <xf numFmtId="165" fontId="5" fillId="0" borderId="53" xfId="0" applyNumberFormat="1" applyFont="1" applyBorder="1" applyAlignment="1">
      <alignment horizontal="right" vertical="center"/>
    </xf>
    <xf numFmtId="165" fontId="5" fillId="0" borderId="47" xfId="0" applyNumberFormat="1" applyFont="1" applyBorder="1" applyAlignment="1">
      <alignment horizontal="right" vertical="center"/>
    </xf>
    <xf numFmtId="165" fontId="5" fillId="0" borderId="76" xfId="0" applyNumberFormat="1" applyFont="1" applyBorder="1" applyAlignment="1">
      <alignment horizontal="right" vertical="center"/>
    </xf>
    <xf numFmtId="165" fontId="5" fillId="0" borderId="77" xfId="0" applyNumberFormat="1" applyFont="1" applyBorder="1" applyAlignment="1">
      <alignment horizontal="right" vertical="center"/>
    </xf>
    <xf numFmtId="165" fontId="5" fillId="0" borderId="78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7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165" fontId="5" fillId="0" borderId="62" xfId="0" applyNumberFormat="1" applyFont="1" applyBorder="1" applyAlignment="1">
      <alignment horizontal="right" vertical="center"/>
    </xf>
    <xf numFmtId="165" fontId="5" fillId="0" borderId="43" xfId="0" applyNumberFormat="1" applyFont="1" applyBorder="1" applyAlignment="1">
      <alignment horizontal="right" vertical="center"/>
    </xf>
    <xf numFmtId="165" fontId="5" fillId="0" borderId="49" xfId="0" applyNumberFormat="1" applyFont="1" applyBorder="1" applyAlignment="1">
      <alignment horizontal="right" vertical="center"/>
    </xf>
    <xf numFmtId="0" fontId="20" fillId="0" borderId="0" xfId="1" applyAlignment="1">
      <alignment wrapText="1"/>
    </xf>
    <xf numFmtId="0" fontId="23" fillId="0" borderId="7" xfId="0" applyFont="1" applyBorder="1" applyAlignment="1">
      <alignment horizontal="center" vertical="center"/>
    </xf>
    <xf numFmtId="165" fontId="8" fillId="2" borderId="21" xfId="0" applyNumberFormat="1" applyFont="1" applyFill="1" applyBorder="1" applyAlignment="1">
      <alignment horizontal="right" vertical="center"/>
    </xf>
    <xf numFmtId="165" fontId="8" fillId="2" borderId="16" xfId="0" applyNumberFormat="1" applyFont="1" applyFill="1" applyBorder="1" applyAlignment="1">
      <alignment horizontal="right" vertical="center"/>
    </xf>
    <xf numFmtId="165" fontId="8" fillId="2" borderId="17" xfId="0" applyNumberFormat="1" applyFont="1" applyFill="1" applyBorder="1" applyAlignment="1">
      <alignment horizontal="right" vertical="center"/>
    </xf>
    <xf numFmtId="165" fontId="4" fillId="0" borderId="18" xfId="0" applyNumberFormat="1" applyFont="1" applyBorder="1" applyAlignment="1">
      <alignment horizontal="right" vertical="center"/>
    </xf>
    <xf numFmtId="165" fontId="4" fillId="0" borderId="16" xfId="0" applyNumberFormat="1" applyFont="1" applyBorder="1" applyAlignment="1">
      <alignment horizontal="right" vertical="center"/>
    </xf>
    <xf numFmtId="165" fontId="4" fillId="0" borderId="17" xfId="0" applyNumberFormat="1" applyFont="1" applyBorder="1" applyAlignment="1">
      <alignment horizontal="right" vertical="center"/>
    </xf>
    <xf numFmtId="165" fontId="4" fillId="0" borderId="61" xfId="0" applyNumberFormat="1" applyFont="1" applyBorder="1" applyAlignment="1">
      <alignment horizontal="right" vertical="center"/>
    </xf>
    <xf numFmtId="165" fontId="4" fillId="0" borderId="60" xfId="0" applyNumberFormat="1" applyFont="1" applyBorder="1" applyAlignment="1">
      <alignment horizontal="right" vertical="center"/>
    </xf>
    <xf numFmtId="165" fontId="4" fillId="0" borderId="59" xfId="0" applyNumberFormat="1" applyFont="1" applyBorder="1" applyAlignment="1">
      <alignment horizontal="right" vertical="center"/>
    </xf>
    <xf numFmtId="164" fontId="4" fillId="2" borderId="15" xfId="0" applyNumberFormat="1" applyFont="1" applyFill="1" applyBorder="1" applyAlignment="1">
      <alignment vertical="center"/>
    </xf>
    <xf numFmtId="164" fontId="4" fillId="2" borderId="34" xfId="0" applyNumberFormat="1" applyFont="1" applyFill="1" applyBorder="1" applyAlignment="1">
      <alignment vertical="center"/>
    </xf>
    <xf numFmtId="164" fontId="4" fillId="2" borderId="35" xfId="0" applyNumberFormat="1" applyFont="1" applyFill="1" applyBorder="1" applyAlignment="1">
      <alignment vertical="center"/>
    </xf>
    <xf numFmtId="165" fontId="4" fillId="0" borderId="15" xfId="0" applyNumberFormat="1" applyFont="1" applyBorder="1" applyAlignment="1">
      <alignment horizontal="right" vertical="center"/>
    </xf>
    <xf numFmtId="165" fontId="4" fillId="0" borderId="31" xfId="0" applyNumberFormat="1" applyFont="1" applyBorder="1" applyAlignment="1">
      <alignment horizontal="right" vertical="center"/>
    </xf>
    <xf numFmtId="165" fontId="4" fillId="0" borderId="32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165" fontId="2" fillId="0" borderId="82" xfId="0" applyNumberFormat="1" applyFont="1" applyBorder="1" applyAlignment="1">
      <alignment horizontal="right" vertical="center"/>
    </xf>
    <xf numFmtId="165" fontId="2" fillId="0" borderId="72" xfId="0" applyNumberFormat="1" applyFont="1" applyBorder="1" applyAlignment="1">
      <alignment horizontal="right" vertical="center"/>
    </xf>
    <xf numFmtId="0" fontId="2" fillId="0" borderId="83" xfId="0" applyFont="1" applyBorder="1" applyAlignment="1">
      <alignment vertical="center" wrapText="1"/>
    </xf>
    <xf numFmtId="165" fontId="8" fillId="0" borderId="18" xfId="0" applyNumberFormat="1" applyFont="1" applyBorder="1" applyAlignment="1">
      <alignment horizontal="right" vertical="center"/>
    </xf>
    <xf numFmtId="165" fontId="8" fillId="0" borderId="59" xfId="0" applyNumberFormat="1" applyFont="1" applyBorder="1" applyAlignment="1">
      <alignment horizontal="right" vertical="center"/>
    </xf>
    <xf numFmtId="165" fontId="8" fillId="0" borderId="60" xfId="0" applyNumberFormat="1" applyFont="1" applyBorder="1" applyAlignment="1">
      <alignment horizontal="right" vertical="center"/>
    </xf>
    <xf numFmtId="165" fontId="8" fillId="0" borderId="61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31" xfId="0" applyNumberFormat="1" applyFont="1" applyBorder="1" applyAlignment="1">
      <alignment horizontal="right" vertical="center"/>
    </xf>
    <xf numFmtId="165" fontId="8" fillId="0" borderId="32" xfId="0" applyNumberFormat="1" applyFont="1" applyBorder="1" applyAlignment="1">
      <alignment horizontal="right" vertical="center"/>
    </xf>
    <xf numFmtId="165" fontId="1" fillId="3" borderId="100" xfId="0" applyNumberFormat="1" applyFont="1" applyFill="1" applyBorder="1" applyAlignment="1" applyProtection="1">
      <alignment horizontal="right" vertical="center"/>
      <protection locked="0"/>
    </xf>
    <xf numFmtId="165" fontId="1" fillId="0" borderId="82" xfId="0" applyNumberFormat="1" applyFont="1" applyBorder="1" applyAlignment="1">
      <alignment horizontal="right" vertical="center"/>
    </xf>
    <xf numFmtId="165" fontId="1" fillId="3" borderId="101" xfId="0" applyNumberFormat="1" applyFont="1" applyFill="1" applyBorder="1" applyAlignment="1" applyProtection="1">
      <alignment horizontal="right" vertical="center"/>
      <protection locked="0"/>
    </xf>
    <xf numFmtId="165" fontId="1" fillId="0" borderId="6" xfId="0" applyNumberFormat="1" applyFont="1" applyBorder="1" applyAlignment="1">
      <alignment horizontal="right" vertical="center"/>
    </xf>
    <xf numFmtId="165" fontId="1" fillId="3" borderId="102" xfId="0" applyNumberFormat="1" applyFont="1" applyFill="1" applyBorder="1" applyAlignment="1" applyProtection="1">
      <alignment horizontal="right" vertical="center"/>
      <protection locked="0"/>
    </xf>
    <xf numFmtId="165" fontId="1" fillId="0" borderId="72" xfId="0" applyNumberFormat="1" applyFont="1" applyBorder="1" applyAlignment="1">
      <alignment horizontal="right" vertical="center"/>
    </xf>
    <xf numFmtId="165" fontId="1" fillId="3" borderId="54" xfId="0" applyNumberFormat="1" applyFont="1" applyFill="1" applyBorder="1" applyAlignment="1" applyProtection="1">
      <alignment horizontal="right" vertical="center"/>
      <protection locked="0"/>
    </xf>
    <xf numFmtId="165" fontId="1" fillId="3" borderId="55" xfId="0" applyNumberFormat="1" applyFont="1" applyFill="1" applyBorder="1" applyAlignment="1" applyProtection="1">
      <alignment horizontal="right" vertical="center"/>
      <protection locked="0"/>
    </xf>
    <xf numFmtId="165" fontId="2" fillId="0" borderId="100" xfId="0" applyNumberFormat="1" applyFont="1" applyBorder="1" applyAlignment="1">
      <alignment horizontal="right" vertical="center"/>
    </xf>
    <xf numFmtId="165" fontId="2" fillId="0" borderId="101" xfId="0" applyNumberFormat="1" applyFont="1" applyBorder="1" applyAlignment="1">
      <alignment horizontal="right" vertical="center"/>
    </xf>
    <xf numFmtId="165" fontId="2" fillId="0" borderId="102" xfId="0" applyNumberFormat="1" applyFont="1" applyBorder="1" applyAlignment="1">
      <alignment horizontal="right" vertical="center"/>
    </xf>
    <xf numFmtId="165" fontId="1" fillId="3" borderId="4" xfId="0" applyNumberFormat="1" applyFont="1" applyFill="1" applyBorder="1" applyAlignment="1" applyProtection="1">
      <alignment vertical="center"/>
      <protection locked="0"/>
    </xf>
    <xf numFmtId="165" fontId="2" fillId="0" borderId="6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3" fillId="0" borderId="22" xfId="2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vertical="center" wrapText="1"/>
    </xf>
    <xf numFmtId="0" fontId="3" fillId="0" borderId="40" xfId="2" applyFont="1" applyBorder="1" applyAlignment="1">
      <alignment horizontal="left" vertical="center" wrapText="1"/>
    </xf>
    <xf numFmtId="3" fontId="5" fillId="0" borderId="40" xfId="0" applyNumberFormat="1" applyFont="1" applyBorder="1" applyAlignment="1">
      <alignment vertical="center" wrapText="1"/>
    </xf>
    <xf numFmtId="165" fontId="1" fillId="0" borderId="72" xfId="0" applyNumberFormat="1" applyFont="1" applyBorder="1" applyAlignment="1">
      <alignment vertical="center"/>
    </xf>
    <xf numFmtId="165" fontId="1" fillId="3" borderId="6" xfId="0" applyNumberFormat="1" applyFont="1" applyFill="1" applyBorder="1" applyAlignment="1" applyProtection="1">
      <alignment vertical="center"/>
      <protection locked="0"/>
    </xf>
    <xf numFmtId="165" fontId="1" fillId="3" borderId="72" xfId="0" applyNumberFormat="1" applyFont="1" applyFill="1" applyBorder="1" applyAlignment="1" applyProtection="1">
      <alignment vertical="center"/>
      <protection locked="0"/>
    </xf>
    <xf numFmtId="165" fontId="2" fillId="0" borderId="72" xfId="0" applyNumberFormat="1" applyFont="1" applyBorder="1" applyAlignment="1">
      <alignment vertical="center"/>
    </xf>
    <xf numFmtId="165" fontId="2" fillId="0" borderId="55" xfId="0" applyNumberFormat="1" applyFont="1" applyBorder="1" applyAlignment="1">
      <alignment vertical="center"/>
    </xf>
    <xf numFmtId="165" fontId="2" fillId="0" borderId="56" xfId="0" applyNumberFormat="1" applyFont="1" applyBorder="1" applyAlignment="1">
      <alignment vertical="center"/>
    </xf>
    <xf numFmtId="165" fontId="1" fillId="5" borderId="26" xfId="0" applyNumberFormat="1" applyFont="1" applyFill="1" applyBorder="1" applyAlignment="1" applyProtection="1">
      <alignment vertical="center"/>
      <protection locked="0"/>
    </xf>
    <xf numFmtId="165" fontId="1" fillId="5" borderId="45" xfId="0" applyNumberFormat="1" applyFont="1" applyFill="1" applyBorder="1" applyAlignment="1" applyProtection="1">
      <alignment vertical="center"/>
      <protection locked="0"/>
    </xf>
    <xf numFmtId="165" fontId="1" fillId="6" borderId="7" xfId="0" applyNumberFormat="1" applyFont="1" applyFill="1" applyBorder="1" applyAlignment="1" applyProtection="1">
      <alignment vertical="center"/>
      <protection locked="0"/>
    </xf>
    <xf numFmtId="165" fontId="1" fillId="6" borderId="77" xfId="0" applyNumberFormat="1" applyFont="1" applyFill="1" applyBorder="1" applyAlignment="1" applyProtection="1">
      <alignment vertical="center"/>
      <protection locked="0"/>
    </xf>
    <xf numFmtId="0" fontId="1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165" fontId="2" fillId="0" borderId="8" xfId="0" applyNumberFormat="1" applyFont="1" applyBorder="1" applyAlignment="1">
      <alignment horizontal="right" vertical="center"/>
    </xf>
    <xf numFmtId="165" fontId="2" fillId="0" borderId="50" xfId="0" applyNumberFormat="1" applyFont="1" applyBorder="1" applyAlignment="1">
      <alignment horizontal="right" vertical="center"/>
    </xf>
    <xf numFmtId="0" fontId="20" fillId="0" borderId="0" xfId="1" applyAlignment="1" applyProtection="1">
      <alignment horizont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4" fillId="8" borderId="108" xfId="0" applyFont="1" applyFill="1" applyBorder="1" applyAlignment="1">
      <alignment horizontal="center" vertical="center" wrapText="1"/>
    </xf>
    <xf numFmtId="0" fontId="4" fillId="8" borderId="109" xfId="0" applyFont="1" applyFill="1" applyBorder="1" applyAlignment="1">
      <alignment horizontal="center" vertical="center" wrapText="1"/>
    </xf>
    <xf numFmtId="0" fontId="4" fillId="8" borderId="1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165" fontId="2" fillId="0" borderId="41" xfId="0" applyNumberFormat="1" applyFont="1" applyBorder="1" applyAlignment="1">
      <alignment horizontal="right" vertical="center"/>
    </xf>
    <xf numFmtId="10" fontId="2" fillId="0" borderId="106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right" vertical="center"/>
    </xf>
    <xf numFmtId="165" fontId="2" fillId="0" borderId="111" xfId="0" applyNumberFormat="1" applyFont="1" applyBorder="1" applyAlignment="1">
      <alignment horizontal="right" vertical="center"/>
    </xf>
    <xf numFmtId="10" fontId="2" fillId="0" borderId="112" xfId="0" applyNumberFormat="1" applyFont="1" applyBorder="1" applyAlignment="1">
      <alignment horizontal="right" vertical="center"/>
    </xf>
    <xf numFmtId="165" fontId="2" fillId="0" borderId="75" xfId="0" applyNumberFormat="1" applyFont="1" applyBorder="1" applyAlignment="1">
      <alignment horizontal="right" vertical="center"/>
    </xf>
    <xf numFmtId="0" fontId="2" fillId="2" borderId="31" xfId="0" applyFont="1" applyFill="1" applyBorder="1" applyAlignment="1">
      <alignment horizontal="left" vertical="center" wrapText="1"/>
    </xf>
    <xf numFmtId="165" fontId="2" fillId="0" borderId="26" xfId="0" applyNumberFormat="1" applyFont="1" applyBorder="1" applyAlignment="1">
      <alignment horizontal="right" vertical="center"/>
    </xf>
    <xf numFmtId="10" fontId="2" fillId="0" borderId="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0" fontId="2" fillId="2" borderId="79" xfId="0" applyFont="1" applyFill="1" applyBorder="1" applyAlignment="1">
      <alignment horizontal="left" vertical="center" wrapText="1"/>
    </xf>
    <xf numFmtId="165" fontId="2" fillId="0" borderId="45" xfId="0" applyNumberFormat="1" applyFont="1" applyBorder="1" applyAlignment="1">
      <alignment horizontal="right" vertical="center"/>
    </xf>
    <xf numFmtId="10" fontId="2" fillId="0" borderId="107" xfId="0" applyNumberFormat="1" applyFont="1" applyBorder="1" applyAlignment="1">
      <alignment horizontal="right" vertical="center"/>
    </xf>
    <xf numFmtId="165" fontId="2" fillId="0" borderId="76" xfId="0" applyNumberFormat="1" applyFont="1" applyBorder="1" applyAlignment="1">
      <alignment horizontal="right" vertical="center"/>
    </xf>
    <xf numFmtId="0" fontId="2" fillId="5" borderId="2" xfId="0" applyFont="1" applyFill="1" applyBorder="1" applyAlignment="1">
      <alignment horizontal="left" vertical="center" wrapText="1"/>
    </xf>
    <xf numFmtId="165" fontId="2" fillId="5" borderId="108" xfId="0" applyNumberFormat="1" applyFont="1" applyFill="1" applyBorder="1" applyAlignment="1">
      <alignment horizontal="right" vertical="center"/>
    </xf>
    <xf numFmtId="10" fontId="2" fillId="5" borderId="109" xfId="0" applyNumberFormat="1" applyFont="1" applyFill="1" applyBorder="1" applyAlignment="1">
      <alignment horizontal="right" vertical="center"/>
    </xf>
    <xf numFmtId="165" fontId="2" fillId="5" borderId="11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7" borderId="87" xfId="0" applyFont="1" applyFill="1" applyBorder="1" applyAlignment="1" applyProtection="1">
      <alignment vertical="center"/>
      <protection locked="0"/>
    </xf>
    <xf numFmtId="0" fontId="2" fillId="7" borderId="88" xfId="0" applyFont="1" applyFill="1" applyBorder="1" applyAlignment="1" applyProtection="1">
      <alignment vertical="center"/>
      <protection locked="0"/>
    </xf>
    <xf numFmtId="0" fontId="2" fillId="7" borderId="89" xfId="0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horizontal="center" vertical="center" wrapText="1"/>
    </xf>
    <xf numFmtId="0" fontId="2" fillId="0" borderId="87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113" xfId="0" applyFont="1" applyBorder="1" applyAlignment="1">
      <alignment vertical="center"/>
    </xf>
    <xf numFmtId="165" fontId="8" fillId="4" borderId="41" xfId="0" applyNumberFormat="1" applyFont="1" applyFill="1" applyBorder="1" applyAlignment="1">
      <alignment horizontal="right" vertical="center"/>
    </xf>
    <xf numFmtId="165" fontId="8" fillId="4" borderId="20" xfId="0" applyNumberFormat="1" applyFont="1" applyFill="1" applyBorder="1" applyAlignment="1">
      <alignment horizontal="right" vertical="center"/>
    </xf>
    <xf numFmtId="165" fontId="8" fillId="4" borderId="26" xfId="0" applyNumberFormat="1" applyFont="1" applyFill="1" applyBorder="1" applyAlignment="1">
      <alignment horizontal="right" vertical="center"/>
    </xf>
    <xf numFmtId="165" fontId="8" fillId="4" borderId="9" xfId="0" applyNumberFormat="1" applyFont="1" applyFill="1" applyBorder="1" applyAlignment="1">
      <alignment horizontal="right" vertical="center"/>
    </xf>
    <xf numFmtId="165" fontId="8" fillId="4" borderId="45" xfId="0" applyNumberFormat="1" applyFont="1" applyFill="1" applyBorder="1" applyAlignment="1">
      <alignment horizontal="right" vertical="center"/>
    </xf>
    <xf numFmtId="165" fontId="8" fillId="4" borderId="76" xfId="0" applyNumberFormat="1" applyFont="1" applyFill="1" applyBorder="1" applyAlignment="1">
      <alignment horizontal="right" vertical="center"/>
    </xf>
    <xf numFmtId="0" fontId="3" fillId="4" borderId="5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wrapText="1"/>
    </xf>
    <xf numFmtId="165" fontId="8" fillId="7" borderId="2" xfId="0" applyNumberFormat="1" applyFont="1" applyFill="1" applyBorder="1" applyAlignment="1">
      <alignment horizontal="right" vertical="center"/>
    </xf>
    <xf numFmtId="165" fontId="8" fillId="7" borderId="8" xfId="0" applyNumberFormat="1" applyFont="1" applyFill="1" applyBorder="1" applyAlignment="1">
      <alignment horizontal="right" vertical="center"/>
    </xf>
    <xf numFmtId="165" fontId="8" fillId="7" borderId="50" xfId="0" applyNumberFormat="1" applyFont="1" applyFill="1" applyBorder="1" applyAlignment="1">
      <alignment horizontal="right" vertical="center"/>
    </xf>
    <xf numFmtId="167" fontId="8" fillId="7" borderId="2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8" fillId="7" borderId="108" xfId="0" applyNumberFormat="1" applyFont="1" applyFill="1" applyBorder="1" applyAlignment="1">
      <alignment horizontal="right" vertical="center"/>
    </xf>
    <xf numFmtId="165" fontId="8" fillId="7" borderId="110" xfId="0" applyNumberFormat="1" applyFont="1" applyFill="1" applyBorder="1" applyAlignment="1">
      <alignment horizontal="right" vertical="center"/>
    </xf>
    <xf numFmtId="0" fontId="10" fillId="4" borderId="108" xfId="0" applyFont="1" applyFill="1" applyBorder="1" applyAlignment="1">
      <alignment horizontal="center" vertical="center" wrapText="1"/>
    </xf>
    <xf numFmtId="0" fontId="10" fillId="4" borderId="110" xfId="0" applyFont="1" applyFill="1" applyBorder="1" applyAlignment="1">
      <alignment horizontal="center" vertical="center" wrapText="1"/>
    </xf>
    <xf numFmtId="0" fontId="10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28" fillId="0" borderId="0" xfId="1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85" xfId="0" applyFont="1" applyFill="1" applyBorder="1" applyAlignment="1">
      <alignment horizontal="center" vertical="center" wrapText="1"/>
    </xf>
    <xf numFmtId="0" fontId="26" fillId="4" borderId="86" xfId="0" applyFont="1" applyFill="1" applyBorder="1" applyAlignment="1">
      <alignment horizontal="center" vertical="center" wrapText="1"/>
    </xf>
    <xf numFmtId="0" fontId="2" fillId="7" borderId="87" xfId="0" applyFont="1" applyFill="1" applyBorder="1" applyAlignment="1" applyProtection="1">
      <alignment horizontal="center" vertical="center"/>
      <protection locked="0"/>
    </xf>
    <xf numFmtId="0" fontId="2" fillId="7" borderId="88" xfId="0" applyFont="1" applyFill="1" applyBorder="1" applyAlignment="1" applyProtection="1">
      <alignment horizontal="center" vertical="center"/>
      <protection locked="0"/>
    </xf>
    <xf numFmtId="0" fontId="2" fillId="7" borderId="89" xfId="0" applyFont="1" applyFill="1" applyBorder="1" applyAlignment="1" applyProtection="1">
      <alignment horizontal="center" vertical="center"/>
      <protection locked="0"/>
    </xf>
    <xf numFmtId="0" fontId="2" fillId="0" borderId="87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7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6" fillId="4" borderId="29" xfId="0" applyFont="1" applyFill="1" applyBorder="1" applyAlignment="1">
      <alignment horizontal="center" vertical="center" wrapText="1"/>
    </xf>
    <xf numFmtId="0" fontId="26" fillId="4" borderId="30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65" xfId="0" applyFont="1" applyFill="1" applyBorder="1" applyAlignment="1">
      <alignment horizontal="center" vertical="center" wrapText="1"/>
    </xf>
    <xf numFmtId="0" fontId="26" fillId="4" borderId="66" xfId="0" applyFont="1" applyFill="1" applyBorder="1" applyAlignment="1">
      <alignment horizontal="center" vertical="center" wrapText="1"/>
    </xf>
    <xf numFmtId="0" fontId="26" fillId="4" borderId="90" xfId="0" applyFont="1" applyFill="1" applyBorder="1" applyAlignment="1">
      <alignment horizontal="center" vertical="center" wrapText="1"/>
    </xf>
    <xf numFmtId="0" fontId="25" fillId="4" borderId="91" xfId="0" applyFont="1" applyFill="1" applyBorder="1" applyAlignment="1">
      <alignment horizontal="center" vertical="center" wrapText="1"/>
    </xf>
    <xf numFmtId="0" fontId="25" fillId="4" borderId="70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/>
    </xf>
    <xf numFmtId="0" fontId="26" fillId="4" borderId="50" xfId="0" applyFont="1" applyFill="1" applyBorder="1" applyAlignment="1">
      <alignment horizontal="center" vertical="center"/>
    </xf>
    <xf numFmtId="165" fontId="21" fillId="2" borderId="1" xfId="0" applyNumberFormat="1" applyFont="1" applyFill="1" applyBorder="1" applyAlignment="1">
      <alignment horizontal="right" vertical="center"/>
    </xf>
    <xf numFmtId="165" fontId="21" fillId="2" borderId="50" xfId="0" applyNumberFormat="1" applyFont="1" applyFill="1" applyBorder="1" applyAlignment="1">
      <alignment horizontal="right" vertical="center"/>
    </xf>
    <xf numFmtId="0" fontId="26" fillId="4" borderId="1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0" fillId="0" borderId="0" xfId="1" applyAlignment="1" applyProtection="1">
      <alignment horizont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85" xfId="0" applyFont="1" applyFill="1" applyBorder="1" applyAlignment="1">
      <alignment horizontal="center" vertical="center" wrapText="1"/>
    </xf>
    <xf numFmtId="0" fontId="8" fillId="4" borderId="92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5" xfId="0" applyFont="1" applyFill="1" applyBorder="1" applyAlignment="1">
      <alignment horizontal="center" vertical="center" wrapText="1"/>
    </xf>
    <xf numFmtId="0" fontId="2" fillId="4" borderId="93" xfId="0" applyFont="1" applyFill="1" applyBorder="1" applyAlignment="1">
      <alignment horizontal="center" vertical="center" wrapText="1"/>
    </xf>
    <xf numFmtId="0" fontId="2" fillId="4" borderId="92" xfId="0" applyFont="1" applyFill="1" applyBorder="1" applyAlignment="1">
      <alignment horizontal="center" vertical="center" wrapText="1"/>
    </xf>
    <xf numFmtId="0" fontId="2" fillId="4" borderId="9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93" xfId="0" applyFont="1" applyFill="1" applyBorder="1" applyAlignment="1">
      <alignment horizontal="center" vertical="center" wrapText="1"/>
    </xf>
    <xf numFmtId="0" fontId="21" fillId="4" borderId="59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95" xfId="0" applyFont="1" applyFill="1" applyBorder="1" applyAlignment="1">
      <alignment horizontal="center" vertical="center" wrapText="1"/>
    </xf>
    <xf numFmtId="3" fontId="26" fillId="4" borderId="24" xfId="0" applyNumberFormat="1" applyFont="1" applyFill="1" applyBorder="1" applyAlignment="1">
      <alignment horizontal="center" vertical="center"/>
    </xf>
    <xf numFmtId="3" fontId="26" fillId="4" borderId="50" xfId="0" applyNumberFormat="1" applyFont="1" applyFill="1" applyBorder="1" applyAlignment="1">
      <alignment horizontal="center" vertical="center"/>
    </xf>
    <xf numFmtId="3" fontId="25" fillId="4" borderId="91" xfId="0" applyNumberFormat="1" applyFont="1" applyFill="1" applyBorder="1" applyAlignment="1">
      <alignment horizontal="center" vertical="center" wrapText="1"/>
    </xf>
    <xf numFmtId="3" fontId="25" fillId="4" borderId="70" xfId="0" applyNumberFormat="1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67" xfId="0" applyFont="1" applyFill="1" applyBorder="1" applyAlignment="1">
      <alignment horizontal="center" vertical="center"/>
    </xf>
    <xf numFmtId="0" fontId="8" fillId="4" borderId="94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68" xfId="0" applyFont="1" applyFill="1" applyBorder="1" applyAlignment="1">
      <alignment horizontal="center" vertical="center"/>
    </xf>
    <xf numFmtId="0" fontId="26" fillId="4" borderId="59" xfId="0" applyFont="1" applyFill="1" applyBorder="1" applyAlignment="1">
      <alignment horizontal="center" vertical="center"/>
    </xf>
    <xf numFmtId="0" fontId="21" fillId="7" borderId="0" xfId="0" applyFont="1" applyFill="1" applyAlignment="1" applyProtection="1">
      <alignment horizontal="center" vertical="center"/>
      <protection locked="0"/>
    </xf>
    <xf numFmtId="0" fontId="21" fillId="0" borderId="9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2" borderId="61" xfId="0" applyFont="1" applyFill="1" applyBorder="1" applyAlignment="1">
      <alignment horizontal="left" vertical="center" wrapText="1"/>
    </xf>
    <xf numFmtId="4" fontId="26" fillId="4" borderId="15" xfId="0" applyNumberFormat="1" applyFont="1" applyFill="1" applyBorder="1" applyAlignment="1">
      <alignment horizontal="center" vertical="center" wrapText="1"/>
    </xf>
    <xf numFmtId="4" fontId="26" fillId="4" borderId="84" xfId="0" applyNumberFormat="1" applyFont="1" applyFill="1" applyBorder="1" applyAlignment="1">
      <alignment horizontal="center" vertical="center" wrapText="1"/>
    </xf>
    <xf numFmtId="4" fontId="26" fillId="4" borderId="79" xfId="0" applyNumberFormat="1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left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6" fillId="4" borderId="59" xfId="0" applyFont="1" applyFill="1" applyBorder="1" applyAlignment="1">
      <alignment horizontal="center" vertical="center" wrapText="1"/>
    </xf>
    <xf numFmtId="0" fontId="26" fillId="4" borderId="68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26" fillId="4" borderId="84" xfId="0" applyFont="1" applyFill="1" applyBorder="1" applyAlignment="1">
      <alignment horizontal="center" vertical="center" wrapText="1"/>
    </xf>
    <xf numFmtId="0" fontId="26" fillId="4" borderId="79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right" vertical="center"/>
    </xf>
    <xf numFmtId="165" fontId="2" fillId="2" borderId="50" xfId="0" applyNumberFormat="1" applyFont="1" applyFill="1" applyBorder="1" applyAlignment="1">
      <alignment horizontal="right" vertical="center"/>
    </xf>
    <xf numFmtId="0" fontId="20" fillId="0" borderId="0" xfId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7" fillId="0" borderId="6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3" xfId="0" applyFont="1" applyFill="1" applyBorder="1" applyAlignment="1">
      <alignment horizontal="center" vertical="center" wrapText="1"/>
    </xf>
    <xf numFmtId="0" fontId="8" fillId="4" borderId="94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4" fontId="10" fillId="4" borderId="15" xfId="0" applyNumberFormat="1" applyFont="1" applyFill="1" applyBorder="1" applyAlignment="1">
      <alignment horizontal="center" vertical="center" wrapText="1"/>
    </xf>
    <xf numFmtId="4" fontId="10" fillId="4" borderId="84" xfId="0" applyNumberFormat="1" applyFont="1" applyFill="1" applyBorder="1" applyAlignment="1">
      <alignment horizontal="center" vertical="center" wrapText="1"/>
    </xf>
    <xf numFmtId="4" fontId="10" fillId="4" borderId="79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91" xfId="0" applyFont="1" applyFill="1" applyBorder="1" applyAlignment="1">
      <alignment horizontal="left" vertical="center" wrapText="1"/>
    </xf>
    <xf numFmtId="0" fontId="8" fillId="2" borderId="80" xfId="0" applyFont="1" applyFill="1" applyBorder="1" applyAlignment="1">
      <alignment horizontal="left" vertical="center" wrapText="1"/>
    </xf>
    <xf numFmtId="0" fontId="8" fillId="2" borderId="81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8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79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95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95" xfId="0" applyFont="1" applyFill="1" applyBorder="1" applyAlignment="1">
      <alignment horizontal="center" vertical="center" wrapText="1"/>
    </xf>
    <xf numFmtId="4" fontId="4" fillId="4" borderId="15" xfId="0" applyNumberFormat="1" applyFont="1" applyFill="1" applyBorder="1" applyAlignment="1">
      <alignment horizontal="center" vertical="center" wrapText="1"/>
    </xf>
    <xf numFmtId="4" fontId="4" fillId="4" borderId="84" xfId="0" applyNumberFormat="1" applyFont="1" applyFill="1" applyBorder="1" applyAlignment="1">
      <alignment horizontal="center" vertical="center" wrapText="1"/>
    </xf>
    <xf numFmtId="4" fontId="4" fillId="4" borderId="79" xfId="0" applyNumberFormat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2" borderId="58" xfId="0" applyFont="1" applyFill="1" applyBorder="1" applyAlignment="1">
      <alignment horizontal="left" vertical="center" wrapText="1"/>
    </xf>
    <xf numFmtId="0" fontId="8" fillId="2" borderId="70" xfId="0" applyFont="1" applyFill="1" applyBorder="1" applyAlignment="1">
      <alignment horizontal="left" vertical="center" wrapText="1"/>
    </xf>
    <xf numFmtId="0" fontId="8" fillId="2" borderId="57" xfId="0" applyFont="1" applyFill="1" applyBorder="1" applyAlignment="1">
      <alignment horizontal="left" vertical="center" wrapText="1"/>
    </xf>
    <xf numFmtId="0" fontId="8" fillId="2" borderId="69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8" fillId="2" borderId="50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8" fillId="4" borderId="69" xfId="0" applyFont="1" applyFill="1" applyBorder="1" applyAlignment="1">
      <alignment horizontal="center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2" fillId="7" borderId="87" xfId="0" applyFont="1" applyFill="1" applyBorder="1" applyAlignment="1" applyProtection="1">
      <alignment horizontal="center" vertical="center" wrapText="1"/>
      <protection locked="0"/>
    </xf>
    <xf numFmtId="0" fontId="2" fillId="7" borderId="88" xfId="0" applyFont="1" applyFill="1" applyBorder="1" applyAlignment="1" applyProtection="1">
      <alignment horizontal="center" vertical="center" wrapText="1"/>
      <protection locked="0"/>
    </xf>
    <xf numFmtId="0" fontId="2" fillId="7" borderId="89" xfId="0" applyFont="1" applyFill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9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0" fillId="0" borderId="0" xfId="1" applyAlignment="1" applyProtection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8" fillId="8" borderId="92" xfId="0" applyFont="1" applyFill="1" applyBorder="1" applyAlignment="1">
      <alignment horizontal="center" vertical="center"/>
    </xf>
    <xf numFmtId="0" fontId="8" fillId="8" borderId="67" xfId="0" applyFont="1" applyFill="1" applyBorder="1" applyAlignment="1">
      <alignment horizontal="center" vertical="center"/>
    </xf>
    <xf numFmtId="0" fontId="8" fillId="8" borderId="9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92" xfId="0" applyFont="1" applyFill="1" applyBorder="1" applyAlignment="1">
      <alignment horizontal="center" vertical="center" wrapText="1"/>
    </xf>
    <xf numFmtId="0" fontId="8" fillId="8" borderId="67" xfId="0" applyFont="1" applyFill="1" applyBorder="1" applyAlignment="1">
      <alignment horizontal="center" vertical="center" wrapText="1"/>
    </xf>
    <xf numFmtId="0" fontId="8" fillId="8" borderId="9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50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CE222E65-3222-41E3-8421-7029E64D546D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216959</xdr:colOff>
      <xdr:row>61</xdr:row>
      <xdr:rowOff>10583</xdr:rowOff>
    </xdr:from>
    <xdr:to>
      <xdr:col>5</xdr:col>
      <xdr:colOff>567267</xdr:colOff>
      <xdr:row>66</xdr:row>
      <xdr:rowOff>7408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58C630C-3C00-F928-43C9-4EA1D3511202}"/>
            </a:ext>
          </a:extLst>
        </xdr:cNvPr>
        <xdr:cNvSpPr txBox="1">
          <a:spLocks noChangeArrowheads="1"/>
        </xdr:cNvSpPr>
      </xdr:nvSpPr>
      <xdr:spPr bwMode="auto">
        <a:xfrm>
          <a:off x="216959" y="13139208"/>
          <a:ext cx="5446183" cy="1028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ФЗОРСМ заедно со понудата. Сите обрасци треба да бидат потпишани.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184151</xdr:colOff>
      <xdr:row>85</xdr:row>
      <xdr:rowOff>19050</xdr:rowOff>
    </xdr:from>
    <xdr:to>
      <xdr:col>5</xdr:col>
      <xdr:colOff>111126</xdr:colOff>
      <xdr:row>90</xdr:row>
      <xdr:rowOff>21166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8B5A1C0-F258-2CF7-80D0-3C46DA796A7B}"/>
            </a:ext>
          </a:extLst>
        </xdr:cNvPr>
        <xdr:cNvSpPr txBox="1">
          <a:spLocks noChangeArrowheads="1"/>
        </xdr:cNvSpPr>
      </xdr:nvSpPr>
      <xdr:spPr bwMode="auto">
        <a:xfrm>
          <a:off x="184151" y="18529300"/>
          <a:ext cx="5022850" cy="10339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ФЗОРСМ заедно со понудата. Сите обрасци треба да бидат потпишани.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258234</xdr:colOff>
      <xdr:row>65</xdr:row>
      <xdr:rowOff>124884</xdr:rowOff>
    </xdr:from>
    <xdr:to>
      <xdr:col>5</xdr:col>
      <xdr:colOff>280458</xdr:colOff>
      <xdr:row>70</xdr:row>
      <xdr:rowOff>174626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59959F6-2145-D478-3892-D0372D53F7D4}"/>
            </a:ext>
          </a:extLst>
        </xdr:cNvPr>
        <xdr:cNvSpPr txBox="1">
          <a:spLocks noChangeArrowheads="1"/>
        </xdr:cNvSpPr>
      </xdr:nvSpPr>
      <xdr:spPr bwMode="auto">
        <a:xfrm>
          <a:off x="258234" y="14777509"/>
          <a:ext cx="5038724" cy="108161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60</xdr:row>
      <xdr:rowOff>124884</xdr:rowOff>
    </xdr:from>
    <xdr:to>
      <xdr:col>5</xdr:col>
      <xdr:colOff>328083</xdr:colOff>
      <xdr:row>65</xdr:row>
      <xdr:rowOff>126999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23677B0-EB07-9263-BFF9-473BE4299AA6}"/>
            </a:ext>
          </a:extLst>
        </xdr:cNvPr>
        <xdr:cNvSpPr txBox="1">
          <a:spLocks noChangeArrowheads="1"/>
        </xdr:cNvSpPr>
      </xdr:nvSpPr>
      <xdr:spPr bwMode="auto">
        <a:xfrm>
          <a:off x="327026" y="12951884"/>
          <a:ext cx="5070474" cy="10075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242359</xdr:colOff>
      <xdr:row>78</xdr:row>
      <xdr:rowOff>61383</xdr:rowOff>
    </xdr:from>
    <xdr:to>
      <xdr:col>5</xdr:col>
      <xdr:colOff>264584</xdr:colOff>
      <xdr:row>83</xdr:row>
      <xdr:rowOff>42334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7976168-0CE3-FAC1-E45A-05E2EC5D06AB}"/>
            </a:ext>
          </a:extLst>
        </xdr:cNvPr>
        <xdr:cNvSpPr txBox="1">
          <a:spLocks noChangeArrowheads="1"/>
        </xdr:cNvSpPr>
      </xdr:nvSpPr>
      <xdr:spPr bwMode="auto">
        <a:xfrm>
          <a:off x="242359" y="16253883"/>
          <a:ext cx="5070475" cy="10128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117</xdr:row>
      <xdr:rowOff>8467</xdr:rowOff>
    </xdr:from>
    <xdr:to>
      <xdr:col>5</xdr:col>
      <xdr:colOff>285750</xdr:colOff>
      <xdr:row>121</xdr:row>
      <xdr:rowOff>190502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D6E19E0-DC10-7F29-DA0C-2DE6D3E6E885}"/>
            </a:ext>
          </a:extLst>
        </xdr:cNvPr>
        <xdr:cNvSpPr txBox="1">
          <a:spLocks noChangeArrowheads="1"/>
        </xdr:cNvSpPr>
      </xdr:nvSpPr>
      <xdr:spPr bwMode="auto">
        <a:xfrm>
          <a:off x="263525" y="31546800"/>
          <a:ext cx="504930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284692</xdr:colOff>
      <xdr:row>86</xdr:row>
      <xdr:rowOff>50799</xdr:rowOff>
    </xdr:from>
    <xdr:to>
      <xdr:col>5</xdr:col>
      <xdr:colOff>306917</xdr:colOff>
      <xdr:row>91</xdr:row>
      <xdr:rowOff>31751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5EC6A9-868F-54A3-B849-8653322E432A}"/>
            </a:ext>
          </a:extLst>
        </xdr:cNvPr>
        <xdr:cNvSpPr txBox="1">
          <a:spLocks noChangeArrowheads="1"/>
        </xdr:cNvSpPr>
      </xdr:nvSpPr>
      <xdr:spPr bwMode="auto">
        <a:xfrm>
          <a:off x="284692" y="18550466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252942</xdr:colOff>
      <xdr:row>62</xdr:row>
      <xdr:rowOff>19050</xdr:rowOff>
    </xdr:from>
    <xdr:to>
      <xdr:col>5</xdr:col>
      <xdr:colOff>275167</xdr:colOff>
      <xdr:row>67</xdr:row>
      <xdr:rowOff>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094F0DC-262A-6CCC-1ABB-E1FF45B27A68}"/>
            </a:ext>
          </a:extLst>
        </xdr:cNvPr>
        <xdr:cNvSpPr txBox="1">
          <a:spLocks noChangeArrowheads="1"/>
        </xdr:cNvSpPr>
      </xdr:nvSpPr>
      <xdr:spPr bwMode="auto">
        <a:xfrm>
          <a:off x="252942" y="15640050"/>
          <a:ext cx="504930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242358</xdr:colOff>
      <xdr:row>115</xdr:row>
      <xdr:rowOff>40216</xdr:rowOff>
    </xdr:from>
    <xdr:to>
      <xdr:col>5</xdr:col>
      <xdr:colOff>264583</xdr:colOff>
      <xdr:row>120</xdr:row>
      <xdr:rowOff>21168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815311C-DFF9-C3A0-4B59-780AEE4C9DDD}"/>
            </a:ext>
          </a:extLst>
        </xdr:cNvPr>
        <xdr:cNvSpPr txBox="1">
          <a:spLocks noChangeArrowheads="1"/>
        </xdr:cNvSpPr>
      </xdr:nvSpPr>
      <xdr:spPr bwMode="auto">
        <a:xfrm>
          <a:off x="242358" y="25588383"/>
          <a:ext cx="504930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68</xdr:row>
      <xdr:rowOff>135466</xdr:rowOff>
    </xdr:from>
    <xdr:to>
      <xdr:col>5</xdr:col>
      <xdr:colOff>285750</xdr:colOff>
      <xdr:row>73</xdr:row>
      <xdr:rowOff>116418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F82C31B-974B-1A4B-BE2A-CE188B6DE8C8}"/>
            </a:ext>
          </a:extLst>
        </xdr:cNvPr>
        <xdr:cNvSpPr txBox="1">
          <a:spLocks noChangeArrowheads="1"/>
        </xdr:cNvSpPr>
      </xdr:nvSpPr>
      <xdr:spPr bwMode="auto">
        <a:xfrm>
          <a:off x="263525" y="15819966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274109</xdr:colOff>
      <xdr:row>63</xdr:row>
      <xdr:rowOff>188384</xdr:rowOff>
    </xdr:from>
    <xdr:to>
      <xdr:col>5</xdr:col>
      <xdr:colOff>296334</xdr:colOff>
      <xdr:row>68</xdr:row>
      <xdr:rowOff>169335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7DA798D-FCFD-6EAD-C64F-80D5A2D58D6A}"/>
            </a:ext>
          </a:extLst>
        </xdr:cNvPr>
        <xdr:cNvSpPr txBox="1">
          <a:spLocks noChangeArrowheads="1"/>
        </xdr:cNvSpPr>
      </xdr:nvSpPr>
      <xdr:spPr bwMode="auto">
        <a:xfrm>
          <a:off x="274109" y="13121217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284692</xdr:colOff>
      <xdr:row>75</xdr:row>
      <xdr:rowOff>188383</xdr:rowOff>
    </xdr:from>
    <xdr:to>
      <xdr:col>5</xdr:col>
      <xdr:colOff>306917</xdr:colOff>
      <xdr:row>80</xdr:row>
      <xdr:rowOff>169334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F082195-578A-5BDC-EF24-2349C914A84F}"/>
            </a:ext>
          </a:extLst>
        </xdr:cNvPr>
        <xdr:cNvSpPr txBox="1">
          <a:spLocks noChangeArrowheads="1"/>
        </xdr:cNvSpPr>
      </xdr:nvSpPr>
      <xdr:spPr bwMode="auto">
        <a:xfrm>
          <a:off x="284692" y="17756716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252942</xdr:colOff>
      <xdr:row>65</xdr:row>
      <xdr:rowOff>19050</xdr:rowOff>
    </xdr:from>
    <xdr:to>
      <xdr:col>5</xdr:col>
      <xdr:colOff>275167</xdr:colOff>
      <xdr:row>70</xdr:row>
      <xdr:rowOff>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066341-DBA6-FD05-B7BF-AFAB1092D6EC}"/>
            </a:ext>
          </a:extLst>
        </xdr:cNvPr>
        <xdr:cNvSpPr txBox="1">
          <a:spLocks noChangeArrowheads="1"/>
        </xdr:cNvSpPr>
      </xdr:nvSpPr>
      <xdr:spPr bwMode="auto">
        <a:xfrm>
          <a:off x="252942" y="13216467"/>
          <a:ext cx="5070475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62</xdr:row>
      <xdr:rowOff>71967</xdr:rowOff>
    </xdr:from>
    <xdr:to>
      <xdr:col>5</xdr:col>
      <xdr:colOff>285750</xdr:colOff>
      <xdr:row>67</xdr:row>
      <xdr:rowOff>52918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E8E1CFE-797B-EB2D-56DC-55AD04D0F7BA}"/>
            </a:ext>
          </a:extLst>
        </xdr:cNvPr>
        <xdr:cNvSpPr txBox="1">
          <a:spLocks noChangeArrowheads="1"/>
        </xdr:cNvSpPr>
      </xdr:nvSpPr>
      <xdr:spPr bwMode="auto">
        <a:xfrm>
          <a:off x="263525" y="14401800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252942</xdr:colOff>
      <xdr:row>61</xdr:row>
      <xdr:rowOff>188384</xdr:rowOff>
    </xdr:from>
    <xdr:to>
      <xdr:col>5</xdr:col>
      <xdr:colOff>275167</xdr:colOff>
      <xdr:row>66</xdr:row>
      <xdr:rowOff>169335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E0DADA-809D-950B-E2D7-66B37D2F3A63}"/>
            </a:ext>
          </a:extLst>
        </xdr:cNvPr>
        <xdr:cNvSpPr txBox="1">
          <a:spLocks noChangeArrowheads="1"/>
        </xdr:cNvSpPr>
      </xdr:nvSpPr>
      <xdr:spPr bwMode="auto">
        <a:xfrm>
          <a:off x="252942" y="12835467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274108</xdr:colOff>
      <xdr:row>63</xdr:row>
      <xdr:rowOff>8466</xdr:rowOff>
    </xdr:from>
    <xdr:to>
      <xdr:col>5</xdr:col>
      <xdr:colOff>296333</xdr:colOff>
      <xdr:row>67</xdr:row>
      <xdr:rowOff>190501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F2D6FA4-1282-4C0F-AB24-88BB4E33F211}"/>
            </a:ext>
          </a:extLst>
        </xdr:cNvPr>
        <xdr:cNvSpPr txBox="1">
          <a:spLocks noChangeArrowheads="1"/>
        </xdr:cNvSpPr>
      </xdr:nvSpPr>
      <xdr:spPr bwMode="auto">
        <a:xfrm>
          <a:off x="274108" y="15460133"/>
          <a:ext cx="508105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242359</xdr:colOff>
      <xdr:row>63</xdr:row>
      <xdr:rowOff>29633</xdr:rowOff>
    </xdr:from>
    <xdr:to>
      <xdr:col>5</xdr:col>
      <xdr:colOff>264584</xdr:colOff>
      <xdr:row>68</xdr:row>
      <xdr:rowOff>10585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B7A4677-435C-4CAA-AEB2-E3201AA4C39B}"/>
            </a:ext>
          </a:extLst>
        </xdr:cNvPr>
        <xdr:cNvSpPr txBox="1">
          <a:spLocks noChangeArrowheads="1"/>
        </xdr:cNvSpPr>
      </xdr:nvSpPr>
      <xdr:spPr bwMode="auto">
        <a:xfrm>
          <a:off x="242359" y="13152966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252942</xdr:colOff>
      <xdr:row>62</xdr:row>
      <xdr:rowOff>19050</xdr:rowOff>
    </xdr:from>
    <xdr:to>
      <xdr:col>5</xdr:col>
      <xdr:colOff>275167</xdr:colOff>
      <xdr:row>67</xdr:row>
      <xdr:rowOff>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4CC6C1D-143D-4CC6-8315-AF5D62FC373B}"/>
            </a:ext>
          </a:extLst>
        </xdr:cNvPr>
        <xdr:cNvSpPr txBox="1">
          <a:spLocks noChangeArrowheads="1"/>
        </xdr:cNvSpPr>
      </xdr:nvSpPr>
      <xdr:spPr bwMode="auto">
        <a:xfrm>
          <a:off x="252942" y="13237633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64</xdr:row>
      <xdr:rowOff>50799</xdr:rowOff>
    </xdr:from>
    <xdr:to>
      <xdr:col>5</xdr:col>
      <xdr:colOff>285750</xdr:colOff>
      <xdr:row>69</xdr:row>
      <xdr:rowOff>31751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78288F1-2A89-4427-A7A7-E347BFBB99F0}"/>
            </a:ext>
          </a:extLst>
        </xdr:cNvPr>
        <xdr:cNvSpPr txBox="1">
          <a:spLocks noChangeArrowheads="1"/>
        </xdr:cNvSpPr>
      </xdr:nvSpPr>
      <xdr:spPr bwMode="auto">
        <a:xfrm>
          <a:off x="263525" y="13544549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274108</xdr:colOff>
      <xdr:row>62</xdr:row>
      <xdr:rowOff>167217</xdr:rowOff>
    </xdr:from>
    <xdr:to>
      <xdr:col>5</xdr:col>
      <xdr:colOff>296333</xdr:colOff>
      <xdr:row>67</xdr:row>
      <xdr:rowOff>148169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EFAE215-A98A-4CF6-9209-B5EA6ECE4A3D}"/>
            </a:ext>
          </a:extLst>
        </xdr:cNvPr>
        <xdr:cNvSpPr txBox="1">
          <a:spLocks noChangeArrowheads="1"/>
        </xdr:cNvSpPr>
      </xdr:nvSpPr>
      <xdr:spPr bwMode="auto">
        <a:xfrm>
          <a:off x="274108" y="13248217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231776</xdr:colOff>
      <xdr:row>63</xdr:row>
      <xdr:rowOff>8466</xdr:rowOff>
    </xdr:from>
    <xdr:to>
      <xdr:col>5</xdr:col>
      <xdr:colOff>254001</xdr:colOff>
      <xdr:row>67</xdr:row>
      <xdr:rowOff>190501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1641582-0259-41A7-8FF6-4B0F7C7EFBDA}"/>
            </a:ext>
          </a:extLst>
        </xdr:cNvPr>
        <xdr:cNvSpPr txBox="1">
          <a:spLocks noChangeArrowheads="1"/>
        </xdr:cNvSpPr>
      </xdr:nvSpPr>
      <xdr:spPr bwMode="auto">
        <a:xfrm>
          <a:off x="231776" y="12644966"/>
          <a:ext cx="5303308" cy="98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284692</xdr:colOff>
      <xdr:row>63</xdr:row>
      <xdr:rowOff>29632</xdr:rowOff>
    </xdr:from>
    <xdr:to>
      <xdr:col>5</xdr:col>
      <xdr:colOff>306917</xdr:colOff>
      <xdr:row>68</xdr:row>
      <xdr:rowOff>10585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8A90740-3219-4DC5-AEC4-3C2AEEA5671F}"/>
            </a:ext>
          </a:extLst>
        </xdr:cNvPr>
        <xdr:cNvSpPr txBox="1">
          <a:spLocks noChangeArrowheads="1"/>
        </xdr:cNvSpPr>
      </xdr:nvSpPr>
      <xdr:spPr bwMode="auto">
        <a:xfrm>
          <a:off x="284692" y="14338299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284692</xdr:colOff>
      <xdr:row>63</xdr:row>
      <xdr:rowOff>19050</xdr:rowOff>
    </xdr:from>
    <xdr:to>
      <xdr:col>5</xdr:col>
      <xdr:colOff>306917</xdr:colOff>
      <xdr:row>68</xdr:row>
      <xdr:rowOff>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C858391-5ED5-40D6-8DD4-42409852AE9C}"/>
            </a:ext>
          </a:extLst>
        </xdr:cNvPr>
        <xdr:cNvSpPr txBox="1">
          <a:spLocks noChangeArrowheads="1"/>
        </xdr:cNvSpPr>
      </xdr:nvSpPr>
      <xdr:spPr bwMode="auto">
        <a:xfrm>
          <a:off x="284692" y="13078883"/>
          <a:ext cx="5081058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62</xdr:row>
      <xdr:rowOff>198966</xdr:rowOff>
    </xdr:from>
    <xdr:to>
      <xdr:col>5</xdr:col>
      <xdr:colOff>128059</xdr:colOff>
      <xdr:row>67</xdr:row>
      <xdr:rowOff>179918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20C115B-D3AC-4951-B480-55B6621F9561}"/>
            </a:ext>
          </a:extLst>
        </xdr:cNvPr>
        <xdr:cNvSpPr txBox="1">
          <a:spLocks noChangeArrowheads="1"/>
        </xdr:cNvSpPr>
      </xdr:nvSpPr>
      <xdr:spPr bwMode="auto">
        <a:xfrm>
          <a:off x="200026" y="12655549"/>
          <a:ext cx="5113866" cy="9863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EF492-3EFB-490A-BDA4-27F1797BBFA8}">
  <sheetPr>
    <tabColor theme="0" tint="-0.14999847407452621"/>
  </sheetPr>
  <dimension ref="B2:Z28"/>
  <sheetViews>
    <sheetView showGridLines="0" topLeftCell="A7" workbookViewId="0">
      <selection activeCell="B26" sqref="B26:P26"/>
    </sheetView>
  </sheetViews>
  <sheetFormatPr defaultRowHeight="12.75" x14ac:dyDescent="0.2"/>
  <sheetData>
    <row r="2" spans="2:26" s="6" customFormat="1" ht="15.75" x14ac:dyDescent="0.25">
      <c r="B2" s="497" t="s">
        <v>1579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53"/>
      <c r="R2" s="53"/>
      <c r="S2" s="53"/>
      <c r="T2" s="53"/>
      <c r="Z2" s="42"/>
    </row>
    <row r="3" spans="2:26" s="6" customFormat="1" ht="56.1" customHeight="1" x14ac:dyDescent="0.25">
      <c r="B3" s="498" t="s">
        <v>1614</v>
      </c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"/>
      <c r="R3" s="49"/>
      <c r="S3" s="49"/>
      <c r="T3" s="49"/>
      <c r="Z3" s="42"/>
    </row>
    <row r="4" spans="2:26" x14ac:dyDescent="0.2">
      <c r="B4" s="54"/>
    </row>
    <row r="5" spans="2:26" ht="21" customHeight="1" x14ac:dyDescent="0.2">
      <c r="B5" s="496" t="s">
        <v>1582</v>
      </c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</row>
    <row r="6" spans="2:26" ht="21" customHeight="1" x14ac:dyDescent="0.2">
      <c r="B6" s="496" t="s">
        <v>1583</v>
      </c>
      <c r="C6" s="496"/>
      <c r="D6" s="496"/>
      <c r="E6" s="496"/>
      <c r="F6" s="496"/>
      <c r="G6" s="496"/>
      <c r="H6" s="496"/>
      <c r="I6" s="496"/>
      <c r="J6" s="496"/>
      <c r="K6" s="496"/>
      <c r="L6" s="496"/>
      <c r="M6" s="496"/>
      <c r="N6" s="496"/>
      <c r="O6" s="496"/>
      <c r="P6" s="496"/>
      <c r="Q6" s="54"/>
    </row>
    <row r="7" spans="2:26" ht="21" customHeight="1" x14ac:dyDescent="0.2">
      <c r="B7" s="496" t="s">
        <v>1584</v>
      </c>
      <c r="C7" s="496"/>
      <c r="D7" s="496"/>
      <c r="E7" s="496"/>
      <c r="F7" s="496"/>
      <c r="G7" s="496"/>
      <c r="H7" s="496"/>
      <c r="I7" s="496"/>
      <c r="J7" s="496"/>
      <c r="K7" s="496"/>
      <c r="L7" s="496"/>
      <c r="M7" s="496"/>
      <c r="N7" s="496"/>
      <c r="O7" s="496"/>
      <c r="P7" s="496"/>
    </row>
    <row r="8" spans="2:26" ht="21" customHeight="1" x14ac:dyDescent="0.2">
      <c r="B8" s="496" t="s">
        <v>1585</v>
      </c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6"/>
      <c r="O8" s="496"/>
      <c r="P8" s="496"/>
    </row>
    <row r="9" spans="2:26" ht="21" customHeight="1" x14ac:dyDescent="0.2">
      <c r="B9" s="496" t="s">
        <v>1586</v>
      </c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496"/>
      <c r="O9" s="496"/>
      <c r="P9" s="496"/>
    </row>
    <row r="10" spans="2:26" ht="21" customHeight="1" x14ac:dyDescent="0.2">
      <c r="B10" s="496" t="s">
        <v>1587</v>
      </c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 s="496"/>
      <c r="P10" s="496"/>
    </row>
    <row r="11" spans="2:26" ht="21" customHeight="1" x14ac:dyDescent="0.2">
      <c r="B11" s="496" t="s">
        <v>1588</v>
      </c>
      <c r="C11" s="496"/>
      <c r="D11" s="496"/>
      <c r="E11" s="496"/>
      <c r="F11" s="496"/>
      <c r="G11" s="496"/>
      <c r="H11" s="496"/>
      <c r="I11" s="496"/>
      <c r="J11" s="496"/>
      <c r="K11" s="496"/>
      <c r="L11" s="496"/>
      <c r="M11" s="496"/>
      <c r="N11" s="496"/>
      <c r="O11" s="496"/>
      <c r="P11" s="496"/>
    </row>
    <row r="12" spans="2:26" ht="21" customHeight="1" x14ac:dyDescent="0.2">
      <c r="B12" s="496" t="s">
        <v>1589</v>
      </c>
      <c r="C12" s="496"/>
      <c r="D12" s="496"/>
      <c r="E12" s="496"/>
      <c r="F12" s="496"/>
      <c r="G12" s="496"/>
      <c r="H12" s="496"/>
      <c r="I12" s="496"/>
      <c r="J12" s="496"/>
      <c r="K12" s="496"/>
      <c r="L12" s="496"/>
      <c r="M12" s="496"/>
      <c r="N12" s="496"/>
      <c r="O12" s="496"/>
      <c r="P12" s="496"/>
    </row>
    <row r="13" spans="2:26" ht="21" customHeight="1" x14ac:dyDescent="0.2">
      <c r="B13" s="496" t="s">
        <v>1590</v>
      </c>
      <c r="C13" s="496"/>
      <c r="D13" s="496"/>
      <c r="E13" s="496"/>
      <c r="F13" s="496"/>
      <c r="G13" s="496"/>
      <c r="H13" s="496"/>
      <c r="I13" s="496"/>
      <c r="J13" s="496"/>
      <c r="K13" s="496"/>
      <c r="L13" s="496"/>
      <c r="M13" s="496"/>
      <c r="N13" s="496"/>
      <c r="O13" s="496"/>
      <c r="P13" s="496"/>
    </row>
    <row r="14" spans="2:26" ht="21" customHeight="1" x14ac:dyDescent="0.2">
      <c r="B14" s="496" t="s">
        <v>1591</v>
      </c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</row>
    <row r="15" spans="2:26" ht="21" customHeight="1" x14ac:dyDescent="0.2">
      <c r="B15" s="496" t="s">
        <v>1592</v>
      </c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6"/>
      <c r="O15" s="496"/>
      <c r="P15" s="496"/>
    </row>
    <row r="16" spans="2:26" ht="21" customHeight="1" x14ac:dyDescent="0.2">
      <c r="B16" s="496" t="s">
        <v>1593</v>
      </c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6"/>
      <c r="P16" s="496"/>
    </row>
    <row r="17" spans="2:16" ht="21" customHeight="1" x14ac:dyDescent="0.2">
      <c r="B17" s="496" t="s">
        <v>1594</v>
      </c>
      <c r="C17" s="496"/>
      <c r="D17" s="496"/>
      <c r="E17" s="496"/>
      <c r="F17" s="496"/>
      <c r="G17" s="496"/>
      <c r="H17" s="496"/>
      <c r="I17" s="496"/>
      <c r="J17" s="496"/>
      <c r="K17" s="496"/>
      <c r="L17" s="496"/>
      <c r="M17" s="496"/>
      <c r="N17" s="496"/>
      <c r="O17" s="496"/>
      <c r="P17" s="496"/>
    </row>
    <row r="18" spans="2:16" ht="21" customHeight="1" x14ac:dyDescent="0.2">
      <c r="B18" s="496" t="s">
        <v>1653</v>
      </c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496"/>
      <c r="N18" s="496"/>
      <c r="O18" s="496"/>
      <c r="P18" s="496"/>
    </row>
    <row r="19" spans="2:16" ht="21" customHeight="1" x14ac:dyDescent="0.2">
      <c r="B19" s="496" t="s">
        <v>1595</v>
      </c>
      <c r="C19" s="496"/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496"/>
      <c r="O19" s="496"/>
      <c r="P19" s="496"/>
    </row>
    <row r="20" spans="2:16" ht="21" customHeight="1" x14ac:dyDescent="0.2">
      <c r="B20" s="496" t="s">
        <v>1596</v>
      </c>
      <c r="C20" s="496"/>
      <c r="D20" s="496"/>
      <c r="E20" s="496"/>
      <c r="F20" s="496"/>
      <c r="G20" s="496"/>
      <c r="H20" s="496"/>
      <c r="I20" s="496"/>
      <c r="J20" s="496"/>
      <c r="K20" s="496"/>
      <c r="L20" s="496"/>
      <c r="M20" s="496"/>
      <c r="N20" s="496"/>
      <c r="O20" s="496"/>
      <c r="P20" s="496"/>
    </row>
    <row r="21" spans="2:16" ht="21" customHeight="1" x14ac:dyDescent="0.2">
      <c r="B21" s="496" t="s">
        <v>1597</v>
      </c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</row>
    <row r="22" spans="2:16" ht="21" customHeight="1" x14ac:dyDescent="0.2">
      <c r="B22" s="496" t="s">
        <v>1598</v>
      </c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6"/>
      <c r="N22" s="496"/>
      <c r="O22" s="496"/>
      <c r="P22" s="496"/>
    </row>
    <row r="23" spans="2:16" ht="21" customHeight="1" x14ac:dyDescent="0.2">
      <c r="B23" s="496" t="s">
        <v>1599</v>
      </c>
      <c r="C23" s="496"/>
      <c r="D23" s="496"/>
      <c r="E23" s="496"/>
      <c r="F23" s="496"/>
      <c r="G23" s="496"/>
      <c r="H23" s="496"/>
      <c r="I23" s="496"/>
      <c r="J23" s="496"/>
      <c r="K23" s="496"/>
      <c r="L23" s="496"/>
      <c r="M23" s="496"/>
      <c r="N23" s="496"/>
      <c r="O23" s="496"/>
      <c r="P23" s="496"/>
    </row>
    <row r="24" spans="2:16" ht="21" customHeight="1" x14ac:dyDescent="0.2">
      <c r="B24" s="496" t="s">
        <v>1600</v>
      </c>
      <c r="C24" s="496"/>
      <c r="D24" s="496"/>
      <c r="E24" s="496"/>
      <c r="F24" s="496"/>
      <c r="G24" s="496"/>
      <c r="H24" s="496"/>
      <c r="I24" s="496"/>
      <c r="J24" s="496"/>
      <c r="K24" s="496"/>
      <c r="L24" s="496"/>
      <c r="M24" s="496"/>
      <c r="N24" s="496"/>
      <c r="O24" s="496"/>
      <c r="P24" s="496"/>
    </row>
    <row r="25" spans="2:16" ht="21" customHeight="1" x14ac:dyDescent="0.2">
      <c r="B25" s="496" t="s">
        <v>1601</v>
      </c>
      <c r="C25" s="496"/>
      <c r="D25" s="496"/>
      <c r="E25" s="496"/>
      <c r="F25" s="496"/>
      <c r="G25" s="496"/>
      <c r="H25" s="496"/>
      <c r="I25" s="496"/>
      <c r="J25" s="496"/>
      <c r="K25" s="496"/>
      <c r="L25" s="496"/>
      <c r="M25" s="496"/>
      <c r="N25" s="496"/>
      <c r="O25" s="496"/>
      <c r="P25" s="496"/>
    </row>
    <row r="26" spans="2:16" ht="21" customHeight="1" x14ac:dyDescent="0.2">
      <c r="B26" s="496" t="s">
        <v>1602</v>
      </c>
      <c r="C26" s="496"/>
      <c r="D26" s="496"/>
      <c r="E26" s="496"/>
      <c r="F26" s="496"/>
      <c r="G26" s="496"/>
      <c r="H26" s="496"/>
      <c r="I26" s="496"/>
      <c r="J26" s="496"/>
      <c r="K26" s="496"/>
      <c r="L26" s="496"/>
      <c r="M26" s="496"/>
      <c r="N26" s="496"/>
      <c r="O26" s="496"/>
      <c r="P26" s="496"/>
    </row>
    <row r="27" spans="2:16" ht="21" customHeight="1" x14ac:dyDescent="0.2">
      <c r="B27" s="496" t="s">
        <v>1581</v>
      </c>
      <c r="C27" s="496"/>
      <c r="D27" s="496"/>
      <c r="E27" s="496"/>
      <c r="F27" s="496"/>
      <c r="G27" s="496"/>
      <c r="H27" s="496"/>
      <c r="I27" s="496"/>
      <c r="J27" s="496"/>
      <c r="K27" s="496"/>
      <c r="L27" s="496"/>
      <c r="M27" s="496"/>
      <c r="N27" s="496"/>
      <c r="O27" s="496"/>
      <c r="P27" s="496"/>
    </row>
    <row r="28" spans="2:16" ht="21" customHeight="1" x14ac:dyDescent="0.2">
      <c r="B28" s="496" t="s">
        <v>1580</v>
      </c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</row>
  </sheetData>
  <sheetProtection algorithmName="SHA-512" hashValue="cLyf4U2/pIe3W+ZjQTttfZoVajJJlvInuLPNXbZB7HIqPsY+B6EA3feOX9uLnaQ1Xoz4DcYcvJ65r5p8v6ovaA==" saltValue="f0tx4F1gYCA7HG8MlLQZLw==" spinCount="100000" sheet="1" objects="1" scenarios="1"/>
  <mergeCells count="26">
    <mergeCell ref="B27:P27"/>
    <mergeCell ref="B28:P28"/>
    <mergeCell ref="B21:P21"/>
    <mergeCell ref="B22:P22"/>
    <mergeCell ref="B23:P23"/>
    <mergeCell ref="B24:P24"/>
    <mergeCell ref="B25:P25"/>
    <mergeCell ref="B26:P26"/>
    <mergeCell ref="B20:P20"/>
    <mergeCell ref="B7:P7"/>
    <mergeCell ref="B8:P8"/>
    <mergeCell ref="B9:P9"/>
    <mergeCell ref="B10:P10"/>
    <mergeCell ref="B11:P11"/>
    <mergeCell ref="B12:P12"/>
    <mergeCell ref="B13:P13"/>
    <mergeCell ref="B14:P14"/>
    <mergeCell ref="B15:P15"/>
    <mergeCell ref="B16:P16"/>
    <mergeCell ref="B17:P17"/>
    <mergeCell ref="B18:P18"/>
    <mergeCell ref="B5:P5"/>
    <mergeCell ref="B6:P6"/>
    <mergeCell ref="B2:P2"/>
    <mergeCell ref="B3:P3"/>
    <mergeCell ref="B19:P19"/>
  </mergeCells>
  <hyperlinks>
    <hyperlink ref="B6:N6" location="'План-ДСГ-MDC-B'!G8" display="Главна дијагностичка категорија (ДСГ групи: B01-B81) БОЛЕСТИ И ПОРЕМЕТУВАЊА НА НЕРВНИОТ  СИСТЕМ" xr:uid="{454F44B9-A879-493C-9AD0-E7EB50AE1504}"/>
    <hyperlink ref="B5:N5" location="'План-ДСГ-MDC-A'!G8" display="Главна дијагностичка категорија (ДСГ групи: A01-A42) ТРАНСПЛАНТАЦИИ, ЕКСПЛАНТАЦИЈА, МЕХАНИЧКА ВЕНТИЛАЦИЈА И СЛ." xr:uid="{378CA73A-37EB-4BB4-88BA-24941A3DDD0D}"/>
    <hyperlink ref="B7:N7" location="'План-ДСГ-MDC-C'!G8" display="Главна дијагностичка категорија (ДСГ групи: C01-C63, Пакети ХОМ1-ХОМ14) БОЛЕСТИ И ПОРЕМЕТУВАЊА НА ОКОТО" xr:uid="{C3BA2CDD-737B-43A2-ADE2-20BB7E7D9842}"/>
    <hyperlink ref="B8:N8" location="'План-ДСГ-MDC-D'!G8" display="Главна дијагностичка категорија (ДСГ групи: D01-D67) БОЛЕСТИ И ПОРЕМЕТУВАЊА НА УВО НОС И ГРЛО" xr:uid="{9401AD91-A94B-45DD-9B5C-DE2594755D4D}"/>
    <hyperlink ref="B9:N9" location="'План-ДСГ-MDC-E'!G8" display="Главна дијагностичка категорија (ДСГ групи: E01-E75, ТБЦ1-ТБЦ3) БОЛЕСТИ И ПОРЕМЕТУВАЊА НА РЕСПИРАТОРЕН СИСТЕМ" xr:uid="{102DC32C-9F44-416C-BAF6-010320AFE16E}"/>
    <hyperlink ref="B10:N10" location="'План-ДСГ-MDC-F'!G8" display="Главна дијагностичка категорија (ДСГ групи: F01-F75, РТС1-РТС2, БЛК1-БЛК11) БОЛЕСТИ И ПОРЕМЕТУВАЊА НА ЦИРКУЛАТОРЕН СИСТЕМ" xr:uid="{01A6330A-643D-4C92-BFE5-2A5476E33CB1}"/>
    <hyperlink ref="B11:N11" location="'План-ДСГ-MDC-G'!G8" display="Главна дијагностичка категорија (ДСГ групи: G01-G70, БЛГ1) БОЛЕСТИ И ПОРЕМЕТУВАЊА НА ДИГЕСТИВЕН СИСТЕМ " xr:uid="{90BCA3AD-31D0-4D69-BBD8-EC5938DC6B6C}"/>
    <hyperlink ref="B12:N12" location="'План-ДСГ-MDC-H'!G8" display="Главна дијагностичка категорија (ДСГ групи: H01-H64) БОЛЕСТИ И ПОРЕМЕТУВАЊЕ НА ХЕПАТОБИЛИЈАРЕН СИСТЕМ И ПАНКРЕАС" xr:uid="{5E478CB8-1C44-4CD2-8456-B84BEAA43A09}"/>
    <hyperlink ref="B13:N13" location="'План-ДСГ-MDC-I'!G8" display="Главна дијагностичка категорија (ДСГ групи: I01-I79, БЛО1-БЛО2) БОЛЕСТИ И ПОРЕМЕТУВАЊА НА МУСКУЛНО-КОСКЕН И СВРЗЕН СИСТЕМ" xr:uid="{C7896B6A-6986-4C46-B6A5-7F8940F44124}"/>
    <hyperlink ref="B14:N14" location="'План-ДСГ-MDC-J'!G8" display="Главна дијагностичка категорија (ДСГ групи: J01-J68, ХПД1-ХПД6) БОЛЕСТИ И ПОРЕМЕТУВАЊА НА КОЖАТА ПОТКОЖНОТО ТКИВО И ДОЈКАТА" xr:uid="{E6B0D9AE-B5F8-4D62-AE41-CC22DF76608A}"/>
    <hyperlink ref="B15:N15" location="'План-ДСГ-MDC-K'!G8" display="Главна дијагностичка категорија (ДСГ групи: K01-K64) БОЛЕСТИ И ПОРЕМЕТУВАЊА НА ЖЛЕЗДИ СО ВНАТРЕШНО ЛАЧЕЊЕ, ИСХРАНА И МЕТАБОЛИЗАМ" xr:uid="{86729C90-CB21-4E6F-BD5C-68DE6496B055}"/>
    <hyperlink ref="B16:N16" location="'План-ДСГ-MDC-L'!G8" display="Главна дијагностичка категорија (ДСГ групи: L02-L67, БЛУ1-БЛУ3) БОЛЕСТИ И ПОРЕМЕТУВАЊА НА БУБРЕГ И УРИНАРЕН СИСТЕМ" xr:uid="{04DF1A0C-30D7-443A-87D4-3B89E7270E69}"/>
    <hyperlink ref="B17:N17" location="'План-ДСГ-MDC-M'!G8" display="Главна дијагностичка категорија (ДСГ групи: M01-M64) БОЛЕСТИ И ПОРЕМЕТУВАЊА НА МАШКИ РЕПРОДУКТИВЕН СИСТЕМ" xr:uid="{CFCEE5AE-5B38-4528-8582-5F2E4C67470F}"/>
    <hyperlink ref="B18:N18" location="'План-ДСГ-MDC-N'!G8" display="Главна дијагностичка категорија (ДСГ групи: N01-N62) БОЛЕСТИ И ПОРЕМЕТУВАЊА НА ЖЕНСКИОТ РЕПРОДУКТИВЕН СИСТЕМ" xr:uid="{B8947415-6B37-4E1C-9CE7-2DC5C379A9C4}"/>
    <hyperlink ref="B19:N19" location="'План-ДСГ-MDC-O'!G8" display="Главна дијагностичка категорија (ДСГ групи: O01-O66) БРЕМЕНОСТ, ПОРОДУВАЊЕ И ПУЕРПЕРИУМ" xr:uid="{35A39CAA-827C-4926-A039-8E492CCD84D9}"/>
    <hyperlink ref="B20:N20" location="'План-ДСГ-MDC-P'!G8" display="Главна дијагностичка категорија (ДСГ групи: P01-P67) БОЛЕСТИ И ПОРЕМЕТУВАЊА НА НОВОРОДЕНЧИЊА" xr:uid="{0496D3AC-BF69-40C7-AECC-E04EDEAFDB9C}"/>
    <hyperlink ref="B21:N21" location="'План-ДСГ-MDC-Q'!G8" display="Главна дијагностичка категорија (ДСГ групи: Q01-Q62) БОЛЕСТИ И ПОРЕМЕТУВАЊА НА КРВТА, КРВОТВОРНИ ОРГАНИ И ИМУНОЛОШКИОТ СИСТЕМ" xr:uid="{DA65B2A9-F200-40A9-A3B9-BEF4E5F85458}"/>
    <hyperlink ref="B22:N22" location="'План-ДСГ-MDC-R'!G8" display="Главна дијагностичка категорија (ДСГ групи: R01-R64) МИЕЛОПРЛИФЕРАТИВНИ БОЛЕСТИ И НЕДИФЕРЕНЦИРАНИ ТУМОРИ" xr:uid="{308508F1-12AD-48F8-B9FB-14F63E664C0D}"/>
    <hyperlink ref="B23:N23" location="'План-ДСГ-MDC-S,T'!G8" display="Главна дијагностичка категорија (ДСГ групи: S60-S65, T01-T64) ИНФЕКТИВНИ И ПАРАЗИТСКИ ЗАБОЛУВАЊА" xr:uid="{6C579A3D-9DCC-4F29-A610-83856C4F11D8}"/>
    <hyperlink ref="B24:N24" location="'План-ДСГ-MDC-U'!G8" display="Главна дијагностичка категорија (ДСГ групи: U40-U68) ДУШЕВНИ БОЛЕСТИ И ПОРЕМЕТУВАЊА" xr:uid="{C00B7F31-BD01-4B84-9103-6751269950FA}"/>
    <hyperlink ref="B25:N25" location="'План-ДСГ-MDC-V'!G8" display="Главна дијагностичка категорија (ДСГ групи: V60-V64) БОЛЕСТИ ПОВРЗАНИ СО АЛКОХОЛ И ДРОГА " xr:uid="{BD9AA1F7-8EAF-425E-B7DB-4B1C9A05AE2F}"/>
    <hyperlink ref="B26:N26" location="'План-ДСГ-MDC-W,X'!G8" display="Главна дијагностичка категорија (ДСГ групи: W01-W61, X01-X64) ПОВРЕДИ,ТРУЕЊЕ И ТОКСИЧНО ДЕЈСТВО НА ЛЕКОВИ" xr:uid="{7EC96314-2700-4A41-8278-D592F72041A6}"/>
    <hyperlink ref="B27:N27" location="'План-ДСГ-MDC-Y'!G8" display="Главна дијагностичка категорија (ДСГ групи: Y01-Y62) ИЗГОРЕНИЦИ" xr:uid="{FCE9C126-DA72-4B37-BDC5-EB65398B76E3}"/>
    <hyperlink ref="B28:N28" location="'План-ДСГ-MDC-Z'!G8" display="Главна дијагностичка категорија (ДСГ групи: Z01-Z65) ОСТАНАТИ ФАКТОРИ КОИ ВЛИЈААТ НА ЗДРАВЈЕТО" xr:uid="{841EBF4B-FCC1-443D-8BC9-091A31AA67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D73A-D17D-4A3C-A1E3-D8FE9C0B81E8}">
  <sheetPr>
    <tabColor theme="0" tint="-0.14999847407452621"/>
  </sheetPr>
  <dimension ref="A1:S70"/>
  <sheetViews>
    <sheetView showGridLines="0" topLeftCell="A26" zoomScale="90" zoomScaleNormal="90" workbookViewId="0">
      <selection activeCell="G59" sqref="G59"/>
    </sheetView>
  </sheetViews>
  <sheetFormatPr defaultColWidth="9.140625" defaultRowHeight="15.75" x14ac:dyDescent="0.25"/>
  <cols>
    <col min="1" max="1" width="4.7109375" style="10" customWidth="1"/>
    <col min="2" max="2" width="9.710937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2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2.7109375" style="42" customWidth="1"/>
    <col min="13" max="14" width="6.7109375" style="6" customWidth="1"/>
    <col min="15" max="15" width="12.7109375" style="6" customWidth="1"/>
    <col min="16" max="17" width="6.7109375" style="6" customWidth="1"/>
    <col min="18" max="18" width="12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M1" s="505" t="s">
        <v>1615</v>
      </c>
      <c r="N1" s="506"/>
      <c r="O1" s="507"/>
      <c r="Q1" s="529" t="s">
        <v>1563</v>
      </c>
      <c r="R1" s="529"/>
    </row>
    <row r="2" spans="1:18" s="1" customFormat="1" ht="12.75" x14ac:dyDescent="0.2">
      <c r="A2" s="57"/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6.25" customHeight="1" x14ac:dyDescent="0.2">
      <c r="A3" s="57"/>
      <c r="B3" s="30"/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58"/>
      <c r="B4" s="6"/>
    </row>
    <row r="5" spans="1:18" ht="18.75" customHeight="1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05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56"/>
      <c r="B7" s="56"/>
      <c r="C7" s="56"/>
      <c r="D7" s="56"/>
      <c r="E7" s="56"/>
      <c r="F7" s="513"/>
      <c r="G7" s="513"/>
      <c r="H7" s="513"/>
      <c r="I7" s="64" t="s">
        <v>1564</v>
      </c>
      <c r="J7" s="56"/>
      <c r="K7" s="56"/>
      <c r="L7" s="56"/>
      <c r="M7" s="56"/>
      <c r="N7" s="56"/>
    </row>
    <row r="8" spans="1:18" ht="9" customHeight="1" x14ac:dyDescent="0.2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8" ht="18" customHeight="1" x14ac:dyDescent="0.25">
      <c r="B9" s="106"/>
      <c r="C9" s="514" t="s">
        <v>1526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56"/>
      <c r="B10" s="8"/>
      <c r="C10" s="24"/>
      <c r="D10" s="9"/>
      <c r="E10" s="9"/>
      <c r="F10" s="8"/>
      <c r="G10" s="8"/>
      <c r="H10" s="8"/>
      <c r="I10" s="8"/>
      <c r="J10" s="8"/>
      <c r="K10" s="8"/>
      <c r="L10" s="6"/>
      <c r="M10" s="42"/>
    </row>
    <row r="11" spans="1:18" s="10" customFormat="1" ht="18" customHeight="1" thickBot="1" x14ac:dyDescent="0.25">
      <c r="A11" s="499" t="s">
        <v>1565</v>
      </c>
      <c r="B11" s="583" t="s">
        <v>1034</v>
      </c>
      <c r="C11" s="548" t="s">
        <v>1349</v>
      </c>
      <c r="D11" s="572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1655</v>
      </c>
      <c r="N11" s="516"/>
      <c r="O11" s="517"/>
      <c r="P11" s="515" t="s">
        <v>1656</v>
      </c>
      <c r="Q11" s="516"/>
      <c r="R11" s="517"/>
    </row>
    <row r="12" spans="1:18" s="10" customFormat="1" ht="21" customHeight="1" x14ac:dyDescent="0.2">
      <c r="A12" s="500"/>
      <c r="B12" s="584"/>
      <c r="C12" s="549"/>
      <c r="D12" s="573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" customHeight="1" thickBot="1" x14ac:dyDescent="0.25">
      <c r="A13" s="501"/>
      <c r="B13" s="585"/>
      <c r="C13" s="550"/>
      <c r="D13" s="574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09">
        <v>1</v>
      </c>
      <c r="B14" s="110">
        <v>2</v>
      </c>
      <c r="C14" s="111">
        <v>3</v>
      </c>
      <c r="D14" s="112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119">
        <v>1</v>
      </c>
      <c r="B15" s="122" t="s">
        <v>1038</v>
      </c>
      <c r="C15" s="120" t="s">
        <v>1039</v>
      </c>
      <c r="D15" s="118">
        <v>2721300</v>
      </c>
      <c r="E15" s="138"/>
      <c r="F15" s="139">
        <f>E15*D15</f>
        <v>0</v>
      </c>
      <c r="G15" s="140"/>
      <c r="H15" s="141"/>
      <c r="I15" s="142">
        <f t="shared" ref="I15:I22" si="0">G15*D15</f>
        <v>0</v>
      </c>
      <c r="J15" s="143">
        <f t="shared" ref="J15:J34" si="1">E15+G15</f>
        <v>0</v>
      </c>
      <c r="K15" s="145"/>
      <c r="L15" s="175">
        <f t="shared" ref="L15:L34" si="2">J15*D15</f>
        <v>0</v>
      </c>
      <c r="M15" s="144"/>
      <c r="N15" s="182"/>
      <c r="O15" s="179">
        <f t="shared" ref="O15:O34" si="3">M15*D15</f>
        <v>0</v>
      </c>
      <c r="P15" s="146"/>
      <c r="Q15" s="182"/>
      <c r="R15" s="175">
        <f>P15*D15</f>
        <v>0</v>
      </c>
    </row>
    <row r="16" spans="1:18" s="1" customFormat="1" ht="12.75" x14ac:dyDescent="0.2">
      <c r="A16" s="119">
        <v>2</v>
      </c>
      <c r="B16" s="122" t="s">
        <v>1040</v>
      </c>
      <c r="C16" s="120" t="s">
        <v>1041</v>
      </c>
      <c r="D16" s="118">
        <v>594410</v>
      </c>
      <c r="E16" s="147"/>
      <c r="F16" s="148">
        <f>E16*D16</f>
        <v>0</v>
      </c>
      <c r="G16" s="140"/>
      <c r="H16" s="149"/>
      <c r="I16" s="142">
        <f t="shared" si="0"/>
        <v>0</v>
      </c>
      <c r="J16" s="143">
        <f t="shared" si="1"/>
        <v>0</v>
      </c>
      <c r="K16" s="150"/>
      <c r="L16" s="176">
        <f t="shared" si="2"/>
        <v>0</v>
      </c>
      <c r="M16" s="144"/>
      <c r="N16" s="151"/>
      <c r="O16" s="180">
        <f>M16*D16</f>
        <v>0</v>
      </c>
      <c r="P16" s="146"/>
      <c r="Q16" s="151"/>
      <c r="R16" s="176">
        <f t="shared" ref="R16:R34" si="4">P16*D16</f>
        <v>0</v>
      </c>
    </row>
    <row r="17" spans="1:18" s="1" customFormat="1" ht="12.75" x14ac:dyDescent="0.2">
      <c r="A17" s="119">
        <v>3</v>
      </c>
      <c r="B17" s="122" t="s">
        <v>1042</v>
      </c>
      <c r="C17" s="120" t="s">
        <v>1043</v>
      </c>
      <c r="D17" s="118">
        <v>2349500</v>
      </c>
      <c r="E17" s="147"/>
      <c r="F17" s="148">
        <f t="shared" ref="F17:F34" si="5">E17*D17</f>
        <v>0</v>
      </c>
      <c r="G17" s="140"/>
      <c r="H17" s="149"/>
      <c r="I17" s="142">
        <f t="shared" si="0"/>
        <v>0</v>
      </c>
      <c r="J17" s="143">
        <f t="shared" si="1"/>
        <v>0</v>
      </c>
      <c r="K17" s="150"/>
      <c r="L17" s="176">
        <f t="shared" si="2"/>
        <v>0</v>
      </c>
      <c r="M17" s="144"/>
      <c r="N17" s="151"/>
      <c r="O17" s="180">
        <f t="shared" si="3"/>
        <v>0</v>
      </c>
      <c r="P17" s="146"/>
      <c r="Q17" s="151"/>
      <c r="R17" s="176">
        <f t="shared" si="4"/>
        <v>0</v>
      </c>
    </row>
    <row r="18" spans="1:18" s="1" customFormat="1" ht="12.75" x14ac:dyDescent="0.2">
      <c r="A18" s="119">
        <v>4</v>
      </c>
      <c r="B18" s="122" t="s">
        <v>1044</v>
      </c>
      <c r="C18" s="120" t="s">
        <v>299</v>
      </c>
      <c r="D18" s="118">
        <v>350750</v>
      </c>
      <c r="E18" s="147"/>
      <c r="F18" s="148">
        <f t="shared" si="5"/>
        <v>0</v>
      </c>
      <c r="G18" s="140"/>
      <c r="H18" s="149"/>
      <c r="I18" s="142">
        <f t="shared" si="0"/>
        <v>0</v>
      </c>
      <c r="J18" s="143">
        <f t="shared" si="1"/>
        <v>0</v>
      </c>
      <c r="K18" s="150"/>
      <c r="L18" s="176">
        <f t="shared" si="2"/>
        <v>0</v>
      </c>
      <c r="M18" s="144"/>
      <c r="N18" s="151"/>
      <c r="O18" s="180">
        <f t="shared" si="3"/>
        <v>0</v>
      </c>
      <c r="P18" s="146"/>
      <c r="Q18" s="151"/>
      <c r="R18" s="176">
        <f t="shared" si="4"/>
        <v>0</v>
      </c>
    </row>
    <row r="19" spans="1:18" s="1" customFormat="1" ht="12.75" x14ac:dyDescent="0.2">
      <c r="A19" s="119">
        <v>5</v>
      </c>
      <c r="B19" s="122" t="s">
        <v>1045</v>
      </c>
      <c r="C19" s="120" t="s">
        <v>300</v>
      </c>
      <c r="D19" s="118">
        <v>40388</v>
      </c>
      <c r="E19" s="147"/>
      <c r="F19" s="148">
        <f t="shared" si="5"/>
        <v>0</v>
      </c>
      <c r="G19" s="140"/>
      <c r="H19" s="151"/>
      <c r="I19" s="142">
        <f t="shared" si="0"/>
        <v>0</v>
      </c>
      <c r="J19" s="143">
        <f t="shared" si="1"/>
        <v>0</v>
      </c>
      <c r="K19" s="150"/>
      <c r="L19" s="176">
        <f t="shared" si="2"/>
        <v>0</v>
      </c>
      <c r="M19" s="144"/>
      <c r="N19" s="151"/>
      <c r="O19" s="180">
        <f t="shared" si="3"/>
        <v>0</v>
      </c>
      <c r="P19" s="146"/>
      <c r="Q19" s="151"/>
      <c r="R19" s="176">
        <f t="shared" si="4"/>
        <v>0</v>
      </c>
    </row>
    <row r="20" spans="1:18" s="1" customFormat="1" ht="12.75" x14ac:dyDescent="0.2">
      <c r="A20" s="119">
        <v>6</v>
      </c>
      <c r="B20" s="122" t="s">
        <v>1046</v>
      </c>
      <c r="C20" s="120" t="s">
        <v>1345</v>
      </c>
      <c r="D20" s="118">
        <v>983700</v>
      </c>
      <c r="E20" s="147"/>
      <c r="F20" s="148">
        <f t="shared" si="5"/>
        <v>0</v>
      </c>
      <c r="G20" s="140"/>
      <c r="H20" s="151"/>
      <c r="I20" s="142">
        <f t="shared" si="0"/>
        <v>0</v>
      </c>
      <c r="J20" s="143">
        <f t="shared" si="1"/>
        <v>0</v>
      </c>
      <c r="K20" s="150"/>
      <c r="L20" s="176">
        <f t="shared" si="2"/>
        <v>0</v>
      </c>
      <c r="M20" s="144"/>
      <c r="N20" s="151"/>
      <c r="O20" s="180">
        <f t="shared" si="3"/>
        <v>0</v>
      </c>
      <c r="P20" s="146"/>
      <c r="Q20" s="151"/>
      <c r="R20" s="176">
        <f t="shared" si="4"/>
        <v>0</v>
      </c>
    </row>
    <row r="21" spans="1:18" s="1" customFormat="1" ht="22.5" x14ac:dyDescent="0.2">
      <c r="A21" s="119">
        <v>7</v>
      </c>
      <c r="B21" s="122" t="s">
        <v>1047</v>
      </c>
      <c r="C21" s="120" t="s">
        <v>1048</v>
      </c>
      <c r="D21" s="118">
        <v>818174</v>
      </c>
      <c r="E21" s="147"/>
      <c r="F21" s="148">
        <f t="shared" si="5"/>
        <v>0</v>
      </c>
      <c r="G21" s="140"/>
      <c r="H21" s="151"/>
      <c r="I21" s="142">
        <f t="shared" si="0"/>
        <v>0</v>
      </c>
      <c r="J21" s="143">
        <f t="shared" si="1"/>
        <v>0</v>
      </c>
      <c r="K21" s="150"/>
      <c r="L21" s="176">
        <f t="shared" si="2"/>
        <v>0</v>
      </c>
      <c r="M21" s="144"/>
      <c r="N21" s="151"/>
      <c r="O21" s="180">
        <f t="shared" si="3"/>
        <v>0</v>
      </c>
      <c r="P21" s="146"/>
      <c r="Q21" s="151"/>
      <c r="R21" s="176">
        <f t="shared" si="4"/>
        <v>0</v>
      </c>
    </row>
    <row r="22" spans="1:18" s="1" customFormat="1" ht="22.5" x14ac:dyDescent="0.2">
      <c r="A22" s="119">
        <v>8</v>
      </c>
      <c r="B22" s="122" t="s">
        <v>1049</v>
      </c>
      <c r="C22" s="120" t="s">
        <v>1050</v>
      </c>
      <c r="D22" s="118">
        <v>559100</v>
      </c>
      <c r="E22" s="147"/>
      <c r="F22" s="148">
        <f t="shared" si="5"/>
        <v>0</v>
      </c>
      <c r="G22" s="140"/>
      <c r="H22" s="151"/>
      <c r="I22" s="142">
        <f t="shared" si="0"/>
        <v>0</v>
      </c>
      <c r="J22" s="143">
        <f t="shared" si="1"/>
        <v>0</v>
      </c>
      <c r="K22" s="150"/>
      <c r="L22" s="176">
        <f t="shared" si="2"/>
        <v>0</v>
      </c>
      <c r="M22" s="144"/>
      <c r="N22" s="151"/>
      <c r="O22" s="180">
        <f t="shared" si="3"/>
        <v>0</v>
      </c>
      <c r="P22" s="146"/>
      <c r="Q22" s="151"/>
      <c r="R22" s="176">
        <f t="shared" si="4"/>
        <v>0</v>
      </c>
    </row>
    <row r="23" spans="1:18" s="1" customFormat="1" ht="22.5" x14ac:dyDescent="0.2">
      <c r="A23" s="119">
        <v>9</v>
      </c>
      <c r="B23" s="122" t="s">
        <v>1051</v>
      </c>
      <c r="C23" s="120" t="s">
        <v>1052</v>
      </c>
      <c r="D23" s="118">
        <v>1115995</v>
      </c>
      <c r="E23" s="147"/>
      <c r="F23" s="148">
        <f t="shared" si="5"/>
        <v>0</v>
      </c>
      <c r="G23" s="140"/>
      <c r="H23" s="151"/>
      <c r="I23" s="142">
        <f t="shared" ref="I23:I29" si="6">G23*D23</f>
        <v>0</v>
      </c>
      <c r="J23" s="143">
        <f t="shared" si="1"/>
        <v>0</v>
      </c>
      <c r="K23" s="150"/>
      <c r="L23" s="176">
        <f t="shared" si="2"/>
        <v>0</v>
      </c>
      <c r="M23" s="144"/>
      <c r="N23" s="151"/>
      <c r="O23" s="180">
        <f t="shared" si="3"/>
        <v>0</v>
      </c>
      <c r="P23" s="146"/>
      <c r="Q23" s="151"/>
      <c r="R23" s="176">
        <f t="shared" si="4"/>
        <v>0</v>
      </c>
    </row>
    <row r="24" spans="1:18" s="1" customFormat="1" ht="22.5" x14ac:dyDescent="0.2">
      <c r="A24" s="119">
        <v>10</v>
      </c>
      <c r="B24" s="122" t="s">
        <v>1053</v>
      </c>
      <c r="C24" s="120" t="s">
        <v>1054</v>
      </c>
      <c r="D24" s="118">
        <v>747143</v>
      </c>
      <c r="E24" s="147"/>
      <c r="F24" s="148">
        <f t="shared" si="5"/>
        <v>0</v>
      </c>
      <c r="G24" s="140"/>
      <c r="H24" s="151"/>
      <c r="I24" s="142">
        <f t="shared" si="6"/>
        <v>0</v>
      </c>
      <c r="J24" s="143">
        <f t="shared" si="1"/>
        <v>0</v>
      </c>
      <c r="K24" s="150"/>
      <c r="L24" s="176">
        <f t="shared" si="2"/>
        <v>0</v>
      </c>
      <c r="M24" s="144"/>
      <c r="N24" s="151"/>
      <c r="O24" s="180">
        <f t="shared" si="3"/>
        <v>0</v>
      </c>
      <c r="P24" s="146"/>
      <c r="Q24" s="151"/>
      <c r="R24" s="176">
        <f t="shared" si="4"/>
        <v>0</v>
      </c>
    </row>
    <row r="25" spans="1:18" s="1" customFormat="1" ht="12.75" x14ac:dyDescent="0.2">
      <c r="A25" s="119">
        <v>11</v>
      </c>
      <c r="B25" s="122" t="s">
        <v>301</v>
      </c>
      <c r="C25" s="120" t="s">
        <v>302</v>
      </c>
      <c r="D25" s="118">
        <v>228481</v>
      </c>
      <c r="E25" s="147"/>
      <c r="F25" s="148">
        <f t="shared" si="5"/>
        <v>0</v>
      </c>
      <c r="G25" s="140"/>
      <c r="H25" s="151"/>
      <c r="I25" s="142">
        <f t="shared" si="6"/>
        <v>0</v>
      </c>
      <c r="J25" s="143">
        <f t="shared" si="1"/>
        <v>0</v>
      </c>
      <c r="K25" s="150"/>
      <c r="L25" s="176">
        <f t="shared" si="2"/>
        <v>0</v>
      </c>
      <c r="M25" s="144"/>
      <c r="N25" s="151"/>
      <c r="O25" s="180">
        <f t="shared" si="3"/>
        <v>0</v>
      </c>
      <c r="P25" s="146"/>
      <c r="Q25" s="151"/>
      <c r="R25" s="176">
        <f t="shared" si="4"/>
        <v>0</v>
      </c>
    </row>
    <row r="26" spans="1:18" s="1" customFormat="1" ht="22.5" x14ac:dyDescent="0.2">
      <c r="A26" s="119">
        <v>12</v>
      </c>
      <c r="B26" s="122" t="s">
        <v>303</v>
      </c>
      <c r="C26" s="120" t="s">
        <v>304</v>
      </c>
      <c r="D26" s="118">
        <v>315250</v>
      </c>
      <c r="E26" s="147"/>
      <c r="F26" s="148">
        <f t="shared" si="5"/>
        <v>0</v>
      </c>
      <c r="G26" s="140"/>
      <c r="H26" s="151"/>
      <c r="I26" s="142">
        <f t="shared" si="6"/>
        <v>0</v>
      </c>
      <c r="J26" s="143">
        <f t="shared" si="1"/>
        <v>0</v>
      </c>
      <c r="K26" s="150"/>
      <c r="L26" s="176">
        <f t="shared" si="2"/>
        <v>0</v>
      </c>
      <c r="M26" s="144"/>
      <c r="N26" s="151"/>
      <c r="O26" s="180">
        <f t="shared" si="3"/>
        <v>0</v>
      </c>
      <c r="P26" s="146"/>
      <c r="Q26" s="151"/>
      <c r="R26" s="176">
        <f t="shared" si="4"/>
        <v>0</v>
      </c>
    </row>
    <row r="27" spans="1:18" s="1" customFormat="1" ht="12.75" x14ac:dyDescent="0.2">
      <c r="A27" s="119">
        <v>13</v>
      </c>
      <c r="B27" s="122" t="s">
        <v>305</v>
      </c>
      <c r="C27" s="120" t="s">
        <v>306</v>
      </c>
      <c r="D27" s="118">
        <v>298400</v>
      </c>
      <c r="E27" s="147"/>
      <c r="F27" s="148">
        <f t="shared" si="5"/>
        <v>0</v>
      </c>
      <c r="G27" s="140"/>
      <c r="H27" s="151"/>
      <c r="I27" s="142">
        <f t="shared" si="6"/>
        <v>0</v>
      </c>
      <c r="J27" s="143">
        <f t="shared" si="1"/>
        <v>0</v>
      </c>
      <c r="K27" s="150"/>
      <c r="L27" s="176">
        <f t="shared" si="2"/>
        <v>0</v>
      </c>
      <c r="M27" s="144"/>
      <c r="N27" s="151"/>
      <c r="O27" s="180">
        <f t="shared" si="3"/>
        <v>0</v>
      </c>
      <c r="P27" s="146"/>
      <c r="Q27" s="151"/>
      <c r="R27" s="176">
        <f t="shared" si="4"/>
        <v>0</v>
      </c>
    </row>
    <row r="28" spans="1:18" s="1" customFormat="1" ht="12.75" x14ac:dyDescent="0.2">
      <c r="A28" s="119">
        <v>14</v>
      </c>
      <c r="B28" s="122" t="s">
        <v>307</v>
      </c>
      <c r="C28" s="120" t="s">
        <v>308</v>
      </c>
      <c r="D28" s="118">
        <v>307100</v>
      </c>
      <c r="E28" s="147"/>
      <c r="F28" s="148">
        <f t="shared" si="5"/>
        <v>0</v>
      </c>
      <c r="G28" s="140"/>
      <c r="H28" s="151"/>
      <c r="I28" s="142">
        <f t="shared" si="6"/>
        <v>0</v>
      </c>
      <c r="J28" s="143">
        <f t="shared" si="1"/>
        <v>0</v>
      </c>
      <c r="K28" s="150"/>
      <c r="L28" s="176">
        <f t="shared" si="2"/>
        <v>0</v>
      </c>
      <c r="M28" s="144"/>
      <c r="N28" s="151"/>
      <c r="O28" s="180">
        <f t="shared" si="3"/>
        <v>0</v>
      </c>
      <c r="P28" s="146"/>
      <c r="Q28" s="151"/>
      <c r="R28" s="176">
        <f t="shared" si="4"/>
        <v>0</v>
      </c>
    </row>
    <row r="29" spans="1:18" s="1" customFormat="1" ht="22.5" x14ac:dyDescent="0.2">
      <c r="A29" s="119">
        <v>15</v>
      </c>
      <c r="B29" s="122" t="s">
        <v>309</v>
      </c>
      <c r="C29" s="120" t="s">
        <v>310</v>
      </c>
      <c r="D29" s="118">
        <v>15570</v>
      </c>
      <c r="E29" s="147"/>
      <c r="F29" s="148">
        <f t="shared" si="5"/>
        <v>0</v>
      </c>
      <c r="G29" s="140"/>
      <c r="H29" s="151"/>
      <c r="I29" s="142">
        <f t="shared" si="6"/>
        <v>0</v>
      </c>
      <c r="J29" s="143">
        <f t="shared" si="1"/>
        <v>0</v>
      </c>
      <c r="K29" s="150"/>
      <c r="L29" s="176">
        <f t="shared" si="2"/>
        <v>0</v>
      </c>
      <c r="M29" s="144"/>
      <c r="N29" s="151"/>
      <c r="O29" s="180">
        <f t="shared" si="3"/>
        <v>0</v>
      </c>
      <c r="P29" s="146"/>
      <c r="Q29" s="151"/>
      <c r="R29" s="176">
        <f t="shared" si="4"/>
        <v>0</v>
      </c>
    </row>
    <row r="30" spans="1:18" s="1" customFormat="1" ht="22.5" x14ac:dyDescent="0.2">
      <c r="A30" s="119">
        <v>16</v>
      </c>
      <c r="B30" s="122" t="s">
        <v>1346</v>
      </c>
      <c r="C30" s="120" t="s">
        <v>1347</v>
      </c>
      <c r="D30" s="118">
        <v>3185500</v>
      </c>
      <c r="E30" s="147"/>
      <c r="F30" s="148">
        <f t="shared" si="5"/>
        <v>0</v>
      </c>
      <c r="G30" s="140"/>
      <c r="H30" s="152"/>
      <c r="I30" s="142">
        <f>G30*D30</f>
        <v>0</v>
      </c>
      <c r="J30" s="143">
        <f t="shared" si="1"/>
        <v>0</v>
      </c>
      <c r="K30" s="150"/>
      <c r="L30" s="176">
        <f t="shared" si="2"/>
        <v>0</v>
      </c>
      <c r="M30" s="144"/>
      <c r="N30" s="151"/>
      <c r="O30" s="180">
        <f t="shared" si="3"/>
        <v>0</v>
      </c>
      <c r="P30" s="146"/>
      <c r="Q30" s="151"/>
      <c r="R30" s="176">
        <f t="shared" si="4"/>
        <v>0</v>
      </c>
    </row>
    <row r="31" spans="1:18" s="1" customFormat="1" ht="22.5" x14ac:dyDescent="0.2">
      <c r="A31" s="119">
        <v>17</v>
      </c>
      <c r="B31" s="122" t="s">
        <v>1055</v>
      </c>
      <c r="C31" s="120" t="s">
        <v>1056</v>
      </c>
      <c r="D31" s="118">
        <v>936562</v>
      </c>
      <c r="E31" s="147"/>
      <c r="F31" s="148">
        <f t="shared" si="5"/>
        <v>0</v>
      </c>
      <c r="G31" s="140"/>
      <c r="H31" s="152"/>
      <c r="I31" s="142">
        <f>G31*D31</f>
        <v>0</v>
      </c>
      <c r="J31" s="143">
        <f t="shared" si="1"/>
        <v>0</v>
      </c>
      <c r="K31" s="150"/>
      <c r="L31" s="176">
        <f t="shared" si="2"/>
        <v>0</v>
      </c>
      <c r="M31" s="144"/>
      <c r="N31" s="151"/>
      <c r="O31" s="180">
        <f t="shared" si="3"/>
        <v>0</v>
      </c>
      <c r="P31" s="146"/>
      <c r="Q31" s="151"/>
      <c r="R31" s="176">
        <f t="shared" si="4"/>
        <v>0</v>
      </c>
    </row>
    <row r="32" spans="1:18" s="1" customFormat="1" ht="12.75" x14ac:dyDescent="0.2">
      <c r="A32" s="119">
        <v>18</v>
      </c>
      <c r="B32" s="122" t="s">
        <v>1057</v>
      </c>
      <c r="C32" s="120" t="s">
        <v>1058</v>
      </c>
      <c r="D32" s="118">
        <v>67926</v>
      </c>
      <c r="E32" s="147"/>
      <c r="F32" s="148">
        <f t="shared" si="5"/>
        <v>0</v>
      </c>
      <c r="G32" s="140"/>
      <c r="H32" s="152"/>
      <c r="I32" s="142">
        <f>G32*D32</f>
        <v>0</v>
      </c>
      <c r="J32" s="143">
        <f t="shared" si="1"/>
        <v>0</v>
      </c>
      <c r="K32" s="150"/>
      <c r="L32" s="176">
        <f t="shared" si="2"/>
        <v>0</v>
      </c>
      <c r="M32" s="144"/>
      <c r="N32" s="151"/>
      <c r="O32" s="180">
        <f t="shared" si="3"/>
        <v>0</v>
      </c>
      <c r="P32" s="146"/>
      <c r="Q32" s="151"/>
      <c r="R32" s="176">
        <f t="shared" si="4"/>
        <v>0</v>
      </c>
    </row>
    <row r="33" spans="1:19" s="1" customFormat="1" ht="12.75" x14ac:dyDescent="0.2">
      <c r="A33" s="119">
        <v>19</v>
      </c>
      <c r="B33" s="122" t="s">
        <v>1059</v>
      </c>
      <c r="C33" s="120" t="s">
        <v>1060</v>
      </c>
      <c r="D33" s="118">
        <v>21591</v>
      </c>
      <c r="E33" s="147"/>
      <c r="F33" s="148">
        <f t="shared" si="5"/>
        <v>0</v>
      </c>
      <c r="G33" s="140"/>
      <c r="H33" s="152"/>
      <c r="I33" s="142">
        <f>G33*D33</f>
        <v>0</v>
      </c>
      <c r="J33" s="143">
        <f t="shared" si="1"/>
        <v>0</v>
      </c>
      <c r="K33" s="150"/>
      <c r="L33" s="176">
        <f t="shared" si="2"/>
        <v>0</v>
      </c>
      <c r="M33" s="144"/>
      <c r="N33" s="151"/>
      <c r="O33" s="180">
        <f t="shared" si="3"/>
        <v>0</v>
      </c>
      <c r="P33" s="146"/>
      <c r="Q33" s="151"/>
      <c r="R33" s="176">
        <f t="shared" si="4"/>
        <v>0</v>
      </c>
    </row>
    <row r="34" spans="1:19" s="1" customFormat="1" ht="12.75" x14ac:dyDescent="0.2">
      <c r="A34" s="119">
        <v>20</v>
      </c>
      <c r="B34" s="122" t="s">
        <v>311</v>
      </c>
      <c r="C34" s="120" t="s">
        <v>312</v>
      </c>
      <c r="D34" s="118">
        <v>13581</v>
      </c>
      <c r="E34" s="147"/>
      <c r="F34" s="148">
        <f t="shared" si="5"/>
        <v>0</v>
      </c>
      <c r="G34" s="140"/>
      <c r="H34" s="152"/>
      <c r="I34" s="142">
        <f>G34*D34</f>
        <v>0</v>
      </c>
      <c r="J34" s="143">
        <f t="shared" si="1"/>
        <v>0</v>
      </c>
      <c r="K34" s="150"/>
      <c r="L34" s="176">
        <f t="shared" si="2"/>
        <v>0</v>
      </c>
      <c r="M34" s="144"/>
      <c r="N34" s="151"/>
      <c r="O34" s="180">
        <f t="shared" si="3"/>
        <v>0</v>
      </c>
      <c r="P34" s="146"/>
      <c r="Q34" s="151"/>
      <c r="R34" s="176">
        <f t="shared" si="4"/>
        <v>0</v>
      </c>
    </row>
    <row r="35" spans="1:19" s="1" customFormat="1" ht="12.75" x14ac:dyDescent="0.2">
      <c r="A35" s="119">
        <v>21</v>
      </c>
      <c r="B35" s="122"/>
      <c r="C35" s="120"/>
      <c r="D35" s="118"/>
      <c r="E35" s="147"/>
      <c r="F35" s="148"/>
      <c r="G35" s="140"/>
      <c r="H35" s="152"/>
      <c r="I35" s="142"/>
      <c r="J35" s="143"/>
      <c r="K35" s="150"/>
      <c r="L35" s="176"/>
      <c r="M35" s="144"/>
      <c r="N35" s="151"/>
      <c r="O35" s="180"/>
      <c r="P35" s="146"/>
      <c r="Q35" s="151"/>
      <c r="R35" s="176"/>
    </row>
    <row r="36" spans="1:19" s="1" customFormat="1" ht="12.75" x14ac:dyDescent="0.2">
      <c r="A36" s="119">
        <v>22</v>
      </c>
      <c r="B36" s="122"/>
      <c r="C36" s="120"/>
      <c r="D36" s="118"/>
      <c r="E36" s="147"/>
      <c r="F36" s="148"/>
      <c r="G36" s="140"/>
      <c r="H36" s="152"/>
      <c r="I36" s="142"/>
      <c r="J36" s="143"/>
      <c r="K36" s="150"/>
      <c r="L36" s="176"/>
      <c r="M36" s="144"/>
      <c r="N36" s="151"/>
      <c r="O36" s="180"/>
      <c r="P36" s="146"/>
      <c r="Q36" s="151"/>
      <c r="R36" s="176"/>
    </row>
    <row r="37" spans="1:19" s="1" customFormat="1" ht="12.75" x14ac:dyDescent="0.2">
      <c r="A37" s="119">
        <v>23</v>
      </c>
      <c r="B37" s="122"/>
      <c r="C37" s="120"/>
      <c r="D37" s="118"/>
      <c r="E37" s="147"/>
      <c r="F37" s="148"/>
      <c r="G37" s="140"/>
      <c r="H37" s="152"/>
      <c r="I37" s="142"/>
      <c r="J37" s="143"/>
      <c r="K37" s="150"/>
      <c r="L37" s="176"/>
      <c r="M37" s="144"/>
      <c r="N37" s="151"/>
      <c r="O37" s="180"/>
      <c r="P37" s="146"/>
      <c r="Q37" s="151"/>
      <c r="R37" s="176"/>
    </row>
    <row r="38" spans="1:19" s="1" customFormat="1" ht="12.75" x14ac:dyDescent="0.2">
      <c r="A38" s="119">
        <v>24</v>
      </c>
      <c r="B38" s="122"/>
      <c r="C38" s="120"/>
      <c r="D38" s="118"/>
      <c r="E38" s="147"/>
      <c r="F38" s="148"/>
      <c r="G38" s="140"/>
      <c r="H38" s="152"/>
      <c r="I38" s="142"/>
      <c r="J38" s="143"/>
      <c r="K38" s="150"/>
      <c r="L38" s="176"/>
      <c r="M38" s="144"/>
      <c r="N38" s="151"/>
      <c r="O38" s="180"/>
      <c r="P38" s="146"/>
      <c r="Q38" s="151"/>
      <c r="R38" s="176"/>
    </row>
    <row r="39" spans="1:19" s="1" customFormat="1" ht="12.75" x14ac:dyDescent="0.2">
      <c r="A39" s="119">
        <v>25</v>
      </c>
      <c r="B39" s="122"/>
      <c r="C39" s="120"/>
      <c r="D39" s="118"/>
      <c r="E39" s="147"/>
      <c r="F39" s="148"/>
      <c r="G39" s="140"/>
      <c r="H39" s="152"/>
      <c r="I39" s="142"/>
      <c r="J39" s="143"/>
      <c r="K39" s="150"/>
      <c r="L39" s="176"/>
      <c r="M39" s="144"/>
      <c r="N39" s="151"/>
      <c r="O39" s="180"/>
      <c r="P39" s="146"/>
      <c r="Q39" s="151"/>
      <c r="R39" s="176"/>
    </row>
    <row r="40" spans="1:19" s="1" customFormat="1" ht="12.75" x14ac:dyDescent="0.2">
      <c r="A40" s="119">
        <v>26</v>
      </c>
      <c r="B40" s="122"/>
      <c r="C40" s="120"/>
      <c r="D40" s="118"/>
      <c r="E40" s="147"/>
      <c r="F40" s="148"/>
      <c r="G40" s="140"/>
      <c r="H40" s="152"/>
      <c r="I40" s="142"/>
      <c r="J40" s="143"/>
      <c r="K40" s="150"/>
      <c r="L40" s="176"/>
      <c r="M40" s="144"/>
      <c r="N40" s="151"/>
      <c r="O40" s="180"/>
      <c r="P40" s="146"/>
      <c r="Q40" s="151"/>
      <c r="R40" s="176"/>
    </row>
    <row r="41" spans="1:19" s="1" customFormat="1" ht="12.75" x14ac:dyDescent="0.2">
      <c r="A41" s="119">
        <v>27</v>
      </c>
      <c r="B41" s="122"/>
      <c r="C41" s="120"/>
      <c r="D41" s="118"/>
      <c r="E41" s="147"/>
      <c r="F41" s="148"/>
      <c r="G41" s="140"/>
      <c r="H41" s="152"/>
      <c r="I41" s="142"/>
      <c r="J41" s="143"/>
      <c r="K41" s="150"/>
      <c r="L41" s="176"/>
      <c r="M41" s="144"/>
      <c r="N41" s="151"/>
      <c r="O41" s="180"/>
      <c r="P41" s="146"/>
      <c r="Q41" s="151"/>
      <c r="R41" s="176"/>
    </row>
    <row r="42" spans="1:19" s="1" customFormat="1" ht="12.75" x14ac:dyDescent="0.2">
      <c r="A42" s="119">
        <v>28</v>
      </c>
      <c r="B42" s="122"/>
      <c r="C42" s="120"/>
      <c r="D42" s="118"/>
      <c r="E42" s="147"/>
      <c r="F42" s="148"/>
      <c r="G42" s="140"/>
      <c r="H42" s="152"/>
      <c r="I42" s="142"/>
      <c r="J42" s="143"/>
      <c r="K42" s="150"/>
      <c r="L42" s="176"/>
      <c r="M42" s="144"/>
      <c r="N42" s="151"/>
      <c r="O42" s="180"/>
      <c r="P42" s="146"/>
      <c r="Q42" s="151"/>
      <c r="R42" s="176"/>
    </row>
    <row r="43" spans="1:19" s="1" customFormat="1" ht="12.75" x14ac:dyDescent="0.2">
      <c r="A43" s="119">
        <v>29</v>
      </c>
      <c r="B43" s="122"/>
      <c r="C43" s="120"/>
      <c r="D43" s="118"/>
      <c r="E43" s="147"/>
      <c r="F43" s="148"/>
      <c r="G43" s="140"/>
      <c r="H43" s="153"/>
      <c r="I43" s="154"/>
      <c r="J43" s="143"/>
      <c r="K43" s="150"/>
      <c r="L43" s="176"/>
      <c r="M43" s="144"/>
      <c r="N43" s="151"/>
      <c r="O43" s="180"/>
      <c r="P43" s="146"/>
      <c r="Q43" s="151"/>
      <c r="R43" s="176"/>
    </row>
    <row r="44" spans="1:19" s="1" customFormat="1" ht="13.5" thickBot="1" x14ac:dyDescent="0.25">
      <c r="A44" s="119">
        <v>30</v>
      </c>
      <c r="B44" s="122"/>
      <c r="C44" s="120"/>
      <c r="D44" s="118"/>
      <c r="E44" s="155"/>
      <c r="F44" s="156"/>
      <c r="G44" s="157"/>
      <c r="H44" s="158"/>
      <c r="I44" s="159"/>
      <c r="J44" s="143"/>
      <c r="K44" s="177"/>
      <c r="L44" s="178"/>
      <c r="M44" s="144"/>
      <c r="N44" s="183"/>
      <c r="O44" s="181"/>
      <c r="P44" s="146"/>
      <c r="Q44" s="183"/>
      <c r="R44" s="178"/>
    </row>
    <row r="45" spans="1:19" s="66" customFormat="1" ht="23.1" customHeight="1" thickBot="1" x14ac:dyDescent="0.25">
      <c r="A45" s="123"/>
      <c r="B45" s="124"/>
      <c r="C45" s="576" t="s">
        <v>1344</v>
      </c>
      <c r="D45" s="577"/>
      <c r="E45" s="160">
        <f>SUM(E15:E44)</f>
        <v>0</v>
      </c>
      <c r="F45" s="161">
        <f>SUM(F15:F44)</f>
        <v>0</v>
      </c>
      <c r="G45" s="161">
        <f>SUM(G15:G44)</f>
        <v>0</v>
      </c>
      <c r="H45" s="525">
        <f>SUM(I15:I44)</f>
        <v>0</v>
      </c>
      <c r="I45" s="526"/>
      <c r="J45" s="161">
        <f>SUM(J15:J44)</f>
        <v>0</v>
      </c>
      <c r="K45" s="525">
        <f>SUM(L15:L44)</f>
        <v>0</v>
      </c>
      <c r="L45" s="526"/>
      <c r="M45" s="162">
        <f>SUM(M15:M44)</f>
        <v>0</v>
      </c>
      <c r="N45" s="525">
        <f>SUM(O15:O44)</f>
        <v>0</v>
      </c>
      <c r="O45" s="526"/>
      <c r="P45" s="162">
        <f>SUM(P15:P44)</f>
        <v>0</v>
      </c>
      <c r="Q45" s="525">
        <f>SUM(R15:R44)</f>
        <v>0</v>
      </c>
      <c r="R45" s="526"/>
    </row>
    <row r="46" spans="1:19" s="14" customFormat="1" ht="23.1" customHeight="1" x14ac:dyDescent="0.2">
      <c r="A46" s="6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25">
      <c r="A47" s="60"/>
      <c r="B47" s="579" t="s">
        <v>1355</v>
      </c>
      <c r="C47" s="579"/>
      <c r="D47" s="579"/>
      <c r="E47" s="579"/>
      <c r="F47" s="579"/>
      <c r="G47" s="579"/>
      <c r="H47" s="579"/>
      <c r="I47" s="579"/>
      <c r="J47" s="579"/>
      <c r="K47" s="579"/>
      <c r="L47" s="579"/>
      <c r="M47" s="579"/>
      <c r="N47" s="580"/>
    </row>
    <row r="48" spans="1:19" s="14" customFormat="1" ht="23.1" customHeight="1" thickBot="1" x14ac:dyDescent="0.25">
      <c r="A48" s="60"/>
      <c r="B48" s="530" t="s">
        <v>1366</v>
      </c>
      <c r="C48" s="533" t="s">
        <v>1367</v>
      </c>
      <c r="D48" s="534"/>
      <c r="E48" s="539" t="s">
        <v>1570</v>
      </c>
      <c r="F48" s="540"/>
      <c r="G48" s="540"/>
      <c r="H48" s="540"/>
      <c r="I48" s="540"/>
      <c r="J48" s="540"/>
      <c r="K48" s="540"/>
      <c r="L48" s="540"/>
      <c r="M48" s="541"/>
      <c r="N48" s="542" t="s">
        <v>1571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60"/>
      <c r="B49" s="531"/>
      <c r="C49" s="535"/>
      <c r="D49" s="536"/>
      <c r="E49" s="559" t="s">
        <v>1352</v>
      </c>
      <c r="F49" s="560"/>
      <c r="G49" s="561"/>
      <c r="H49" s="562" t="s">
        <v>1351</v>
      </c>
      <c r="I49" s="563"/>
      <c r="J49" s="564"/>
      <c r="K49" s="559" t="s">
        <v>384</v>
      </c>
      <c r="L49" s="560"/>
      <c r="M49" s="561"/>
      <c r="N49" s="545"/>
      <c r="O49" s="546"/>
      <c r="P49" s="547"/>
      <c r="Q49" s="557"/>
      <c r="R49" s="557"/>
      <c r="S49" s="558"/>
    </row>
    <row r="50" spans="1:19" s="14" customFormat="1" ht="23.25" customHeight="1" thickBot="1" x14ac:dyDescent="0.25">
      <c r="A50" s="6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60"/>
      <c r="B51" s="92" t="s">
        <v>1527</v>
      </c>
      <c r="C51" s="575" t="s">
        <v>1356</v>
      </c>
      <c r="D51" s="575"/>
      <c r="E51" s="163">
        <f>SUM(E15:E30)</f>
        <v>0</v>
      </c>
      <c r="F51" s="163">
        <f>SUM(F15:F30)</f>
        <v>0</v>
      </c>
      <c r="G51" s="95" t="e">
        <f>E51/$E$45</f>
        <v>#DIV/0!</v>
      </c>
      <c r="H51" s="163">
        <f>SUM(G15:G30)</f>
        <v>0</v>
      </c>
      <c r="I51" s="163">
        <f>SUM(I15:I30)</f>
        <v>0</v>
      </c>
      <c r="J51" s="135" t="e">
        <f>H51/$G$45</f>
        <v>#DIV/0!</v>
      </c>
      <c r="K51" s="163">
        <f>SUM(J15:J30)</f>
        <v>0</v>
      </c>
      <c r="L51" s="163">
        <f>SUM(L15:L30)</f>
        <v>0</v>
      </c>
      <c r="M51" s="95" t="e">
        <f>K51/$J$45</f>
        <v>#DIV/0!</v>
      </c>
      <c r="N51" s="166">
        <f>SUM(M15:M30)</f>
        <v>0</v>
      </c>
      <c r="O51" s="166">
        <f>SUM(O15:O30)</f>
        <v>0</v>
      </c>
      <c r="P51" s="99" t="e">
        <f>N51/$M$45</f>
        <v>#DIV/0!</v>
      </c>
      <c r="Q51" s="169">
        <f>SUM(P15:P30)</f>
        <v>0</v>
      </c>
      <c r="R51" s="170">
        <f>SUM(R15:R30)</f>
        <v>0</v>
      </c>
      <c r="S51" s="95" t="e">
        <f>Q51/$P$45</f>
        <v>#DIV/0!</v>
      </c>
    </row>
    <row r="52" spans="1:19" s="14" customFormat="1" ht="23.1" customHeight="1" x14ac:dyDescent="0.2">
      <c r="A52" s="60"/>
      <c r="B52" s="93" t="s">
        <v>1404</v>
      </c>
      <c r="C52" s="578" t="s">
        <v>1372</v>
      </c>
      <c r="D52" s="578"/>
      <c r="E52" s="164">
        <v>0</v>
      </c>
      <c r="F52" s="164">
        <v>0</v>
      </c>
      <c r="G52" s="96" t="e">
        <f>E52/$E$45</f>
        <v>#DIV/0!</v>
      </c>
      <c r="H52" s="164">
        <v>0</v>
      </c>
      <c r="I52" s="164">
        <v>0</v>
      </c>
      <c r="J52" s="136" t="e">
        <f>H52/$G$45</f>
        <v>#DIV/0!</v>
      </c>
      <c r="K52" s="164">
        <v>0</v>
      </c>
      <c r="L52" s="164">
        <v>0</v>
      </c>
      <c r="M52" s="96" t="e">
        <f>K52/$J$45</f>
        <v>#DIV/0!</v>
      </c>
      <c r="N52" s="167">
        <v>0</v>
      </c>
      <c r="O52" s="167">
        <v>0</v>
      </c>
      <c r="P52" s="99" t="e">
        <f>N52/$M$45</f>
        <v>#DIV/0!</v>
      </c>
      <c r="Q52" s="171">
        <v>0</v>
      </c>
      <c r="R52" s="172">
        <v>0</v>
      </c>
      <c r="S52" s="96" t="e">
        <f>Q52/$P$45</f>
        <v>#DIV/0!</v>
      </c>
    </row>
    <row r="53" spans="1:19" s="14" customFormat="1" ht="23.1" customHeight="1" thickBot="1" x14ac:dyDescent="0.25">
      <c r="A53" s="60"/>
      <c r="B53" s="94" t="s">
        <v>1528</v>
      </c>
      <c r="C53" s="571" t="s">
        <v>1358</v>
      </c>
      <c r="D53" s="571"/>
      <c r="E53" s="165">
        <f>SUM(E31:E34)</f>
        <v>0</v>
      </c>
      <c r="F53" s="165">
        <f>SUM(F31:F34)</f>
        <v>0</v>
      </c>
      <c r="G53" s="97" t="e">
        <f>E53/$E$45</f>
        <v>#DIV/0!</v>
      </c>
      <c r="H53" s="165">
        <f>SUM(G31:G34)</f>
        <v>0</v>
      </c>
      <c r="I53" s="165">
        <f>SUM(I31:I34)</f>
        <v>0</v>
      </c>
      <c r="J53" s="137" t="e">
        <f>H53/$G$45</f>
        <v>#DIV/0!</v>
      </c>
      <c r="K53" s="165">
        <f>SUM(J31:J34)</f>
        <v>0</v>
      </c>
      <c r="L53" s="165">
        <f>SUM(L31:L34)</f>
        <v>0</v>
      </c>
      <c r="M53" s="97" t="e">
        <f>K53/$J$45</f>
        <v>#DIV/0!</v>
      </c>
      <c r="N53" s="168">
        <f>SUM(M31:M34)</f>
        <v>0</v>
      </c>
      <c r="O53" s="168">
        <f>SUM(O31:O34)</f>
        <v>0</v>
      </c>
      <c r="P53" s="100" t="e">
        <f>N53/$M$45</f>
        <v>#DIV/0!</v>
      </c>
      <c r="Q53" s="173">
        <f>SUM(P31:P34)</f>
        <v>0</v>
      </c>
      <c r="R53" s="174">
        <f>SUM(R31:R34)</f>
        <v>0</v>
      </c>
      <c r="S53" s="97" t="e">
        <f>Q53/$P$45</f>
        <v>#DIV/0!</v>
      </c>
    </row>
    <row r="54" spans="1:19" s="17" customFormat="1" ht="12" x14ac:dyDescent="0.2">
      <c r="A54" s="61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67"/>
      <c r="B55" s="36"/>
      <c r="C55" s="68"/>
      <c r="D55" s="39"/>
      <c r="E55" s="36"/>
      <c r="L55" s="44"/>
    </row>
    <row r="56" spans="1:19" s="69" customFormat="1" ht="18" customHeight="1" x14ac:dyDescent="0.2">
      <c r="B56" s="70" t="s">
        <v>1566</v>
      </c>
      <c r="C56" s="62"/>
      <c r="D56" s="71" t="s">
        <v>1564</v>
      </c>
      <c r="E56" s="72"/>
      <c r="G56" s="73"/>
      <c r="H56" s="569" t="s">
        <v>1568</v>
      </c>
      <c r="I56" s="570"/>
      <c r="J56" s="570"/>
      <c r="K56" s="570"/>
    </row>
    <row r="57" spans="1:19" s="69" customFormat="1" ht="14.25" customHeight="1" x14ac:dyDescent="0.2">
      <c r="A57" s="74"/>
      <c r="B57" s="72"/>
      <c r="C57" s="75"/>
      <c r="D57" s="76"/>
      <c r="E57" s="76"/>
      <c r="H57" s="568"/>
      <c r="I57" s="568"/>
      <c r="J57" s="568"/>
      <c r="K57" s="568"/>
    </row>
    <row r="58" spans="1:19" s="69" customFormat="1" ht="16.5" customHeight="1" x14ac:dyDescent="0.2">
      <c r="B58" s="77" t="s">
        <v>1567</v>
      </c>
      <c r="C58" s="63"/>
      <c r="H58" s="568"/>
      <c r="I58" s="568"/>
      <c r="J58" s="568"/>
      <c r="K58" s="568"/>
    </row>
    <row r="59" spans="1:19" s="79" customFormat="1" x14ac:dyDescent="0.25">
      <c r="A59" s="78"/>
      <c r="D59" s="78"/>
      <c r="E59" s="78"/>
    </row>
    <row r="60" spans="1:19" s="69" customFormat="1" ht="12.75" x14ac:dyDescent="0.2">
      <c r="A60" s="80"/>
      <c r="B60" s="80"/>
      <c r="C60" s="81"/>
      <c r="D60" s="78"/>
      <c r="E60" s="82"/>
      <c r="F60" s="83"/>
      <c r="G60" s="83"/>
    </row>
    <row r="61" spans="1:19" x14ac:dyDescent="0.25">
      <c r="C61" s="27"/>
    </row>
    <row r="62" spans="1:19" x14ac:dyDescent="0.25">
      <c r="C62" s="27"/>
    </row>
    <row r="67" spans="3:3" x14ac:dyDescent="0.25">
      <c r="C67" s="25"/>
    </row>
    <row r="68" spans="3:3" x14ac:dyDescent="0.25">
      <c r="C68" s="25"/>
    </row>
    <row r="69" spans="3:3" x14ac:dyDescent="0.25">
      <c r="C69" s="28"/>
    </row>
    <row r="70" spans="3:3" x14ac:dyDescent="0.25">
      <c r="C70" s="25"/>
    </row>
  </sheetData>
  <sheetProtection algorithmName="SHA-512" hashValue="70sNU0t4jhCvvNGBlAsYEwHwQY+xu5clejxF3/xGVbOTvVYysjckBAJe6fL4EzhF1FEYAGT/ELQyKwXhvqfmEA==" saltValue="hB9IB9OoDweFpqrvvYKzvQ==" spinCount="100000" sheet="1" formatRows="0" insertColumns="0"/>
  <mergeCells count="45">
    <mergeCell ref="H57:K58"/>
    <mergeCell ref="H56:K56"/>
    <mergeCell ref="C53:D53"/>
    <mergeCell ref="D11:D13"/>
    <mergeCell ref="C51:D51"/>
    <mergeCell ref="C45:D45"/>
    <mergeCell ref="C52:D52"/>
    <mergeCell ref="B47:N47"/>
    <mergeCell ref="H13:I13"/>
    <mergeCell ref="J12:L12"/>
    <mergeCell ref="B11:B13"/>
    <mergeCell ref="Q1:R1"/>
    <mergeCell ref="B48:B50"/>
    <mergeCell ref="C48:D50"/>
    <mergeCell ref="E48:M48"/>
    <mergeCell ref="N48:P49"/>
    <mergeCell ref="C11:C13"/>
    <mergeCell ref="N45:O45"/>
    <mergeCell ref="N14:O14"/>
    <mergeCell ref="N13:O13"/>
    <mergeCell ref="Q48:S49"/>
    <mergeCell ref="E49:G49"/>
    <mergeCell ref="H49:J49"/>
    <mergeCell ref="K49:M49"/>
    <mergeCell ref="E12:F12"/>
    <mergeCell ref="H14:I14"/>
    <mergeCell ref="G12:I12"/>
    <mergeCell ref="P11:R12"/>
    <mergeCell ref="Q13:R13"/>
    <mergeCell ref="Q14:R14"/>
    <mergeCell ref="Q45:R45"/>
    <mergeCell ref="E11:L11"/>
    <mergeCell ref="K14:L14"/>
    <mergeCell ref="H45:I45"/>
    <mergeCell ref="K45:L45"/>
    <mergeCell ref="K13:L13"/>
    <mergeCell ref="A11:A13"/>
    <mergeCell ref="D3:L3"/>
    <mergeCell ref="M1:O1"/>
    <mergeCell ref="A1:E1"/>
    <mergeCell ref="C5:O5"/>
    <mergeCell ref="C6:O6"/>
    <mergeCell ref="F7:H7"/>
    <mergeCell ref="C9:O9"/>
    <mergeCell ref="M11:O12"/>
  </mergeCells>
  <hyperlinks>
    <hyperlink ref="Q1:R1" location="'Почетна страна'!G8" display="Врати се на почетна страна" xr:uid="{DAC92BFC-D037-44DA-8308-F9BEC356C4EA}"/>
  </hyperlinks>
  <printOptions horizontalCentered="1"/>
  <pageMargins left="0.23622047244094491" right="0.23622047244094491" top="0.51181102362204722" bottom="0.51181102362204722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34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8553-19D1-4417-A836-64B1EF25AA9A}">
  <sheetPr>
    <tabColor theme="0" tint="-0.14999847407452621"/>
  </sheetPr>
  <dimension ref="A1:S94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10" customWidth="1"/>
    <col min="2" max="2" width="9.710937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2.7109375" style="6" customWidth="1"/>
    <col min="7" max="8" width="6.7109375" style="6" customWidth="1"/>
    <col min="9" max="9" width="12.7109375" style="6" customWidth="1"/>
    <col min="10" max="11" width="6.7109375" style="6" customWidth="1"/>
    <col min="12" max="12" width="12.7109375" style="42" customWidth="1"/>
    <col min="13" max="14" width="6.7109375" style="6" customWidth="1"/>
    <col min="15" max="15" width="12.7109375" style="6" customWidth="1"/>
    <col min="16" max="17" width="6.7109375" style="6" customWidth="1"/>
    <col min="18" max="18" width="12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F1" s="212"/>
      <c r="G1" s="2"/>
      <c r="M1" s="505" t="s">
        <v>1616</v>
      </c>
      <c r="N1" s="506"/>
      <c r="O1" s="507"/>
      <c r="Q1" s="588" t="s">
        <v>1563</v>
      </c>
      <c r="R1" s="588"/>
    </row>
    <row r="2" spans="1:18" s="1" customFormat="1" ht="12.75" x14ac:dyDescent="0.2">
      <c r="A2" s="57"/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A3" s="57"/>
      <c r="B3" s="30"/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58"/>
      <c r="B4" s="6"/>
    </row>
    <row r="5" spans="1:18" ht="18" customHeight="1" x14ac:dyDescent="0.25">
      <c r="B5" s="98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05"/>
      <c r="C6" s="512" t="s">
        <v>1575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8.25" customHeight="1" x14ac:dyDescent="0.25">
      <c r="A8" s="65"/>
      <c r="B8" s="65"/>
      <c r="C8" s="65"/>
      <c r="D8" s="65"/>
      <c r="E8" s="65"/>
      <c r="F8" s="56"/>
      <c r="G8" s="56"/>
      <c r="H8" s="56"/>
      <c r="I8" s="64"/>
      <c r="J8" s="65"/>
      <c r="K8" s="65"/>
      <c r="L8" s="65"/>
      <c r="M8" s="65"/>
      <c r="N8" s="65"/>
    </row>
    <row r="9" spans="1:18" ht="18" customHeight="1" x14ac:dyDescent="0.25">
      <c r="B9" s="106"/>
      <c r="C9" s="514" t="s">
        <v>1378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56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499" t="s">
        <v>1565</v>
      </c>
      <c r="B11" s="583" t="s">
        <v>1034</v>
      </c>
      <c r="C11" s="548" t="s">
        <v>1349</v>
      </c>
      <c r="D11" s="572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00"/>
      <c r="B12" s="584"/>
      <c r="C12" s="549"/>
      <c r="D12" s="573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4.75" customHeight="1" thickBot="1" x14ac:dyDescent="0.25">
      <c r="A13" s="501"/>
      <c r="B13" s="585"/>
      <c r="C13" s="550"/>
      <c r="D13" s="574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09">
        <v>1</v>
      </c>
      <c r="B14" s="110">
        <v>2</v>
      </c>
      <c r="C14" s="111">
        <v>3</v>
      </c>
      <c r="D14" s="112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119">
        <v>1</v>
      </c>
      <c r="B15" s="122" t="s">
        <v>1061</v>
      </c>
      <c r="C15" s="120" t="s">
        <v>1062</v>
      </c>
      <c r="D15" s="118">
        <v>60008</v>
      </c>
      <c r="E15" s="138"/>
      <c r="F15" s="139">
        <f>E15*D15</f>
        <v>0</v>
      </c>
      <c r="G15" s="184"/>
      <c r="H15" s="182"/>
      <c r="I15" s="202">
        <f t="shared" ref="I15:I46" si="0">G15*D15</f>
        <v>0</v>
      </c>
      <c r="J15" s="143">
        <f t="shared" ref="J15:J46" si="1">E15+G15</f>
        <v>0</v>
      </c>
      <c r="K15" s="145"/>
      <c r="L15" s="175">
        <f t="shared" ref="L15:L46" si="2">J15*D15</f>
        <v>0</v>
      </c>
      <c r="M15" s="144"/>
      <c r="N15" s="182"/>
      <c r="O15" s="179">
        <f t="shared" ref="O15:O46" si="3">M15*D15</f>
        <v>0</v>
      </c>
      <c r="P15" s="146"/>
      <c r="Q15" s="182"/>
      <c r="R15" s="179">
        <f t="shared" ref="R15:R46" si="4">P15*D15</f>
        <v>0</v>
      </c>
    </row>
    <row r="16" spans="1:18" s="1" customFormat="1" ht="12.75" x14ac:dyDescent="0.2">
      <c r="A16" s="119">
        <v>2</v>
      </c>
      <c r="B16" s="122" t="s">
        <v>1063</v>
      </c>
      <c r="C16" s="120" t="s">
        <v>1064</v>
      </c>
      <c r="D16" s="118">
        <v>132210</v>
      </c>
      <c r="E16" s="147"/>
      <c r="F16" s="148">
        <f>E16*D16</f>
        <v>0</v>
      </c>
      <c r="G16" s="185"/>
      <c r="H16" s="151"/>
      <c r="I16" s="142">
        <f t="shared" si="0"/>
        <v>0</v>
      </c>
      <c r="J16" s="143">
        <f t="shared" si="1"/>
        <v>0</v>
      </c>
      <c r="K16" s="150"/>
      <c r="L16" s="176">
        <f t="shared" si="2"/>
        <v>0</v>
      </c>
      <c r="M16" s="144"/>
      <c r="N16" s="151"/>
      <c r="O16" s="180">
        <f t="shared" si="3"/>
        <v>0</v>
      </c>
      <c r="P16" s="146"/>
      <c r="Q16" s="151"/>
      <c r="R16" s="180">
        <f t="shared" si="4"/>
        <v>0</v>
      </c>
    </row>
    <row r="17" spans="1:18" s="1" customFormat="1" ht="12.75" x14ac:dyDescent="0.2">
      <c r="A17" s="119">
        <v>3</v>
      </c>
      <c r="B17" s="122" t="s">
        <v>1065</v>
      </c>
      <c r="C17" s="120" t="s">
        <v>1066</v>
      </c>
      <c r="D17" s="118">
        <v>105967</v>
      </c>
      <c r="E17" s="147"/>
      <c r="F17" s="148">
        <f t="shared" ref="F17:F67" si="5">E17*D17</f>
        <v>0</v>
      </c>
      <c r="G17" s="185"/>
      <c r="H17" s="151"/>
      <c r="I17" s="142">
        <f t="shared" si="0"/>
        <v>0</v>
      </c>
      <c r="J17" s="143">
        <f t="shared" si="1"/>
        <v>0</v>
      </c>
      <c r="K17" s="150"/>
      <c r="L17" s="176">
        <f t="shared" si="2"/>
        <v>0</v>
      </c>
      <c r="M17" s="144"/>
      <c r="N17" s="151"/>
      <c r="O17" s="180">
        <f t="shared" si="3"/>
        <v>0</v>
      </c>
      <c r="P17" s="146"/>
      <c r="Q17" s="151"/>
      <c r="R17" s="180">
        <f t="shared" si="4"/>
        <v>0</v>
      </c>
    </row>
    <row r="18" spans="1:18" s="1" customFormat="1" ht="12.75" x14ac:dyDescent="0.2">
      <c r="A18" s="119">
        <v>4</v>
      </c>
      <c r="B18" s="122" t="s">
        <v>1067</v>
      </c>
      <c r="C18" s="120" t="s">
        <v>1068</v>
      </c>
      <c r="D18" s="118">
        <v>102121</v>
      </c>
      <c r="E18" s="147"/>
      <c r="F18" s="148">
        <f t="shared" si="5"/>
        <v>0</v>
      </c>
      <c r="G18" s="185"/>
      <c r="H18" s="151"/>
      <c r="I18" s="142">
        <f t="shared" si="0"/>
        <v>0</v>
      </c>
      <c r="J18" s="143">
        <f t="shared" si="1"/>
        <v>0</v>
      </c>
      <c r="K18" s="150"/>
      <c r="L18" s="176">
        <f t="shared" si="2"/>
        <v>0</v>
      </c>
      <c r="M18" s="144"/>
      <c r="N18" s="151"/>
      <c r="O18" s="180">
        <f t="shared" si="3"/>
        <v>0</v>
      </c>
      <c r="P18" s="146"/>
      <c r="Q18" s="151"/>
      <c r="R18" s="180">
        <f t="shared" si="4"/>
        <v>0</v>
      </c>
    </row>
    <row r="19" spans="1:18" s="1" customFormat="1" ht="12.75" x14ac:dyDescent="0.2">
      <c r="A19" s="119">
        <v>5</v>
      </c>
      <c r="B19" s="122" t="s">
        <v>1069</v>
      </c>
      <c r="C19" s="120" t="s">
        <v>1070</v>
      </c>
      <c r="D19" s="118">
        <v>106722</v>
      </c>
      <c r="E19" s="147"/>
      <c r="F19" s="148">
        <f t="shared" si="5"/>
        <v>0</v>
      </c>
      <c r="G19" s="185"/>
      <c r="H19" s="151"/>
      <c r="I19" s="142">
        <f t="shared" si="0"/>
        <v>0</v>
      </c>
      <c r="J19" s="143">
        <f t="shared" si="1"/>
        <v>0</v>
      </c>
      <c r="K19" s="150"/>
      <c r="L19" s="176">
        <f t="shared" si="2"/>
        <v>0</v>
      </c>
      <c r="M19" s="144"/>
      <c r="N19" s="151"/>
      <c r="O19" s="180">
        <f t="shared" si="3"/>
        <v>0</v>
      </c>
      <c r="P19" s="146"/>
      <c r="Q19" s="151"/>
      <c r="R19" s="180">
        <f t="shared" si="4"/>
        <v>0</v>
      </c>
    </row>
    <row r="20" spans="1:18" s="1" customFormat="1" ht="12.75" x14ac:dyDescent="0.2">
      <c r="A20" s="119">
        <v>6</v>
      </c>
      <c r="B20" s="122" t="s">
        <v>1071</v>
      </c>
      <c r="C20" s="120" t="s">
        <v>1072</v>
      </c>
      <c r="D20" s="118">
        <v>54172</v>
      </c>
      <c r="E20" s="147"/>
      <c r="F20" s="148">
        <f t="shared" si="5"/>
        <v>0</v>
      </c>
      <c r="G20" s="185"/>
      <c r="H20" s="151"/>
      <c r="I20" s="142">
        <f t="shared" si="0"/>
        <v>0</v>
      </c>
      <c r="J20" s="143">
        <f t="shared" si="1"/>
        <v>0</v>
      </c>
      <c r="K20" s="150"/>
      <c r="L20" s="176">
        <f t="shared" si="2"/>
        <v>0</v>
      </c>
      <c r="M20" s="144"/>
      <c r="N20" s="151"/>
      <c r="O20" s="180">
        <f t="shared" si="3"/>
        <v>0</v>
      </c>
      <c r="P20" s="146"/>
      <c r="Q20" s="151"/>
      <c r="R20" s="180">
        <f t="shared" si="4"/>
        <v>0</v>
      </c>
    </row>
    <row r="21" spans="1:18" s="1" customFormat="1" ht="22.5" x14ac:dyDescent="0.2">
      <c r="A21" s="119">
        <v>7</v>
      </c>
      <c r="B21" s="122" t="s">
        <v>1073</v>
      </c>
      <c r="C21" s="120" t="s">
        <v>313</v>
      </c>
      <c r="D21" s="118">
        <v>143119</v>
      </c>
      <c r="E21" s="147"/>
      <c r="F21" s="148">
        <f t="shared" si="5"/>
        <v>0</v>
      </c>
      <c r="G21" s="185"/>
      <c r="H21" s="151"/>
      <c r="I21" s="142">
        <f t="shared" si="0"/>
        <v>0</v>
      </c>
      <c r="J21" s="143">
        <f t="shared" si="1"/>
        <v>0</v>
      </c>
      <c r="K21" s="150"/>
      <c r="L21" s="176">
        <f t="shared" si="2"/>
        <v>0</v>
      </c>
      <c r="M21" s="144"/>
      <c r="N21" s="151"/>
      <c r="O21" s="180">
        <f t="shared" si="3"/>
        <v>0</v>
      </c>
      <c r="P21" s="146"/>
      <c r="Q21" s="151"/>
      <c r="R21" s="180">
        <f t="shared" si="4"/>
        <v>0</v>
      </c>
    </row>
    <row r="22" spans="1:18" s="1" customFormat="1" ht="22.5" x14ac:dyDescent="0.2">
      <c r="A22" s="119">
        <v>8</v>
      </c>
      <c r="B22" s="122" t="s">
        <v>1074</v>
      </c>
      <c r="C22" s="120" t="s">
        <v>314</v>
      </c>
      <c r="D22" s="118">
        <v>136464</v>
      </c>
      <c r="E22" s="147"/>
      <c r="F22" s="148">
        <f t="shared" si="5"/>
        <v>0</v>
      </c>
      <c r="G22" s="185"/>
      <c r="H22" s="151"/>
      <c r="I22" s="142">
        <f t="shared" si="0"/>
        <v>0</v>
      </c>
      <c r="J22" s="143">
        <f t="shared" si="1"/>
        <v>0</v>
      </c>
      <c r="K22" s="150"/>
      <c r="L22" s="176">
        <f t="shared" si="2"/>
        <v>0</v>
      </c>
      <c r="M22" s="144"/>
      <c r="N22" s="151"/>
      <c r="O22" s="180">
        <f t="shared" si="3"/>
        <v>0</v>
      </c>
      <c r="P22" s="146"/>
      <c r="Q22" s="151"/>
      <c r="R22" s="180">
        <f t="shared" si="4"/>
        <v>0</v>
      </c>
    </row>
    <row r="23" spans="1:18" s="1" customFormat="1" ht="12.75" x14ac:dyDescent="0.2">
      <c r="A23" s="119">
        <v>9</v>
      </c>
      <c r="B23" s="122" t="s">
        <v>1075</v>
      </c>
      <c r="C23" s="120" t="s">
        <v>1076</v>
      </c>
      <c r="D23" s="118">
        <v>9179</v>
      </c>
      <c r="E23" s="147"/>
      <c r="F23" s="148">
        <f t="shared" si="5"/>
        <v>0</v>
      </c>
      <c r="G23" s="185"/>
      <c r="H23" s="151"/>
      <c r="I23" s="142">
        <f t="shared" si="0"/>
        <v>0</v>
      </c>
      <c r="J23" s="143">
        <f t="shared" si="1"/>
        <v>0</v>
      </c>
      <c r="K23" s="150"/>
      <c r="L23" s="176">
        <f t="shared" si="2"/>
        <v>0</v>
      </c>
      <c r="M23" s="144"/>
      <c r="N23" s="151"/>
      <c r="O23" s="180">
        <f t="shared" si="3"/>
        <v>0</v>
      </c>
      <c r="P23" s="146"/>
      <c r="Q23" s="151"/>
      <c r="R23" s="180">
        <f t="shared" si="4"/>
        <v>0</v>
      </c>
    </row>
    <row r="24" spans="1:18" s="1" customFormat="1" ht="22.5" x14ac:dyDescent="0.2">
      <c r="A24" s="119">
        <v>10</v>
      </c>
      <c r="B24" s="122" t="s">
        <v>1077</v>
      </c>
      <c r="C24" s="120" t="s">
        <v>1078</v>
      </c>
      <c r="D24" s="118">
        <v>83947</v>
      </c>
      <c r="E24" s="147"/>
      <c r="F24" s="148">
        <f t="shared" si="5"/>
        <v>0</v>
      </c>
      <c r="G24" s="185"/>
      <c r="H24" s="151"/>
      <c r="I24" s="142">
        <f t="shared" si="0"/>
        <v>0</v>
      </c>
      <c r="J24" s="143">
        <f t="shared" si="1"/>
        <v>0</v>
      </c>
      <c r="K24" s="150"/>
      <c r="L24" s="176">
        <f t="shared" si="2"/>
        <v>0</v>
      </c>
      <c r="M24" s="144"/>
      <c r="N24" s="151"/>
      <c r="O24" s="180">
        <f t="shared" si="3"/>
        <v>0</v>
      </c>
      <c r="P24" s="146"/>
      <c r="Q24" s="151"/>
      <c r="R24" s="180">
        <f t="shared" si="4"/>
        <v>0</v>
      </c>
    </row>
    <row r="25" spans="1:18" s="1" customFormat="1" ht="22.5" x14ac:dyDescent="0.2">
      <c r="A25" s="119">
        <v>11</v>
      </c>
      <c r="B25" s="122" t="s">
        <v>1079</v>
      </c>
      <c r="C25" s="120" t="s">
        <v>1080</v>
      </c>
      <c r="D25" s="118">
        <v>34500</v>
      </c>
      <c r="E25" s="147"/>
      <c r="F25" s="148">
        <f t="shared" si="5"/>
        <v>0</v>
      </c>
      <c r="G25" s="185"/>
      <c r="H25" s="151"/>
      <c r="I25" s="142">
        <f t="shared" si="0"/>
        <v>0</v>
      </c>
      <c r="J25" s="143">
        <f t="shared" si="1"/>
        <v>0</v>
      </c>
      <c r="K25" s="150"/>
      <c r="L25" s="176">
        <f t="shared" si="2"/>
        <v>0</v>
      </c>
      <c r="M25" s="144"/>
      <c r="N25" s="151"/>
      <c r="O25" s="180">
        <f t="shared" si="3"/>
        <v>0</v>
      </c>
      <c r="P25" s="146"/>
      <c r="Q25" s="151"/>
      <c r="R25" s="180">
        <f t="shared" si="4"/>
        <v>0</v>
      </c>
    </row>
    <row r="26" spans="1:18" s="1" customFormat="1" ht="22.5" x14ac:dyDescent="0.2">
      <c r="A26" s="119">
        <v>12</v>
      </c>
      <c r="B26" s="122" t="s">
        <v>1081</v>
      </c>
      <c r="C26" s="120" t="s">
        <v>1082</v>
      </c>
      <c r="D26" s="118">
        <v>55162</v>
      </c>
      <c r="E26" s="147"/>
      <c r="F26" s="148">
        <f t="shared" si="5"/>
        <v>0</v>
      </c>
      <c r="G26" s="185"/>
      <c r="H26" s="151"/>
      <c r="I26" s="142">
        <f t="shared" si="0"/>
        <v>0</v>
      </c>
      <c r="J26" s="143">
        <f t="shared" si="1"/>
        <v>0</v>
      </c>
      <c r="K26" s="150"/>
      <c r="L26" s="176">
        <f t="shared" si="2"/>
        <v>0</v>
      </c>
      <c r="M26" s="144"/>
      <c r="N26" s="151"/>
      <c r="O26" s="180">
        <f t="shared" si="3"/>
        <v>0</v>
      </c>
      <c r="P26" s="146"/>
      <c r="Q26" s="151"/>
      <c r="R26" s="180">
        <f t="shared" si="4"/>
        <v>0</v>
      </c>
    </row>
    <row r="27" spans="1:18" s="1" customFormat="1" ht="22.5" x14ac:dyDescent="0.2">
      <c r="A27" s="119">
        <v>13</v>
      </c>
      <c r="B27" s="122" t="s">
        <v>1083</v>
      </c>
      <c r="C27" s="120" t="s">
        <v>1084</v>
      </c>
      <c r="D27" s="118">
        <v>25247</v>
      </c>
      <c r="E27" s="147"/>
      <c r="F27" s="148">
        <f t="shared" si="5"/>
        <v>0</v>
      </c>
      <c r="G27" s="185"/>
      <c r="H27" s="151"/>
      <c r="I27" s="142">
        <f t="shared" si="0"/>
        <v>0</v>
      </c>
      <c r="J27" s="143">
        <f t="shared" si="1"/>
        <v>0</v>
      </c>
      <c r="K27" s="150"/>
      <c r="L27" s="176">
        <f t="shared" si="2"/>
        <v>0</v>
      </c>
      <c r="M27" s="144"/>
      <c r="N27" s="151"/>
      <c r="O27" s="180">
        <f t="shared" si="3"/>
        <v>0</v>
      </c>
      <c r="P27" s="146"/>
      <c r="Q27" s="151"/>
      <c r="R27" s="180">
        <f t="shared" si="4"/>
        <v>0</v>
      </c>
    </row>
    <row r="28" spans="1:18" s="1" customFormat="1" ht="12.75" x14ac:dyDescent="0.2">
      <c r="A28" s="119">
        <v>14</v>
      </c>
      <c r="B28" s="122" t="s">
        <v>1085</v>
      </c>
      <c r="C28" s="120" t="s">
        <v>1086</v>
      </c>
      <c r="D28" s="118">
        <v>31781</v>
      </c>
      <c r="E28" s="147"/>
      <c r="F28" s="148">
        <f t="shared" si="5"/>
        <v>0</v>
      </c>
      <c r="G28" s="185"/>
      <c r="H28" s="151"/>
      <c r="I28" s="142">
        <f t="shared" si="0"/>
        <v>0</v>
      </c>
      <c r="J28" s="143">
        <f t="shared" si="1"/>
        <v>0</v>
      </c>
      <c r="K28" s="150"/>
      <c r="L28" s="176">
        <f t="shared" si="2"/>
        <v>0</v>
      </c>
      <c r="M28" s="144"/>
      <c r="N28" s="151"/>
      <c r="O28" s="180">
        <f t="shared" si="3"/>
        <v>0</v>
      </c>
      <c r="P28" s="146"/>
      <c r="Q28" s="151"/>
      <c r="R28" s="180">
        <f t="shared" si="4"/>
        <v>0</v>
      </c>
    </row>
    <row r="29" spans="1:18" s="1" customFormat="1" ht="12.75" x14ac:dyDescent="0.2">
      <c r="A29" s="119">
        <v>15</v>
      </c>
      <c r="B29" s="122" t="s">
        <v>1087</v>
      </c>
      <c r="C29" s="120" t="s">
        <v>1088</v>
      </c>
      <c r="D29" s="118">
        <v>23233</v>
      </c>
      <c r="E29" s="147"/>
      <c r="F29" s="148">
        <f t="shared" si="5"/>
        <v>0</v>
      </c>
      <c r="G29" s="185"/>
      <c r="H29" s="151"/>
      <c r="I29" s="142">
        <f t="shared" si="0"/>
        <v>0</v>
      </c>
      <c r="J29" s="143">
        <f t="shared" si="1"/>
        <v>0</v>
      </c>
      <c r="K29" s="150"/>
      <c r="L29" s="176">
        <f t="shared" si="2"/>
        <v>0</v>
      </c>
      <c r="M29" s="144"/>
      <c r="N29" s="151"/>
      <c r="O29" s="180">
        <f t="shared" si="3"/>
        <v>0</v>
      </c>
      <c r="P29" s="146"/>
      <c r="Q29" s="151"/>
      <c r="R29" s="180">
        <f t="shared" si="4"/>
        <v>0</v>
      </c>
    </row>
    <row r="30" spans="1:18" s="1" customFormat="1" ht="22.5" x14ac:dyDescent="0.2">
      <c r="A30" s="119">
        <v>16</v>
      </c>
      <c r="B30" s="122" t="s">
        <v>1089</v>
      </c>
      <c r="C30" s="120" t="s">
        <v>1090</v>
      </c>
      <c r="D30" s="118">
        <v>99858</v>
      </c>
      <c r="E30" s="147"/>
      <c r="F30" s="148">
        <f t="shared" si="5"/>
        <v>0</v>
      </c>
      <c r="G30" s="185"/>
      <c r="H30" s="151"/>
      <c r="I30" s="142">
        <f t="shared" si="0"/>
        <v>0</v>
      </c>
      <c r="J30" s="143">
        <f t="shared" si="1"/>
        <v>0</v>
      </c>
      <c r="K30" s="150"/>
      <c r="L30" s="176">
        <f t="shared" si="2"/>
        <v>0</v>
      </c>
      <c r="M30" s="144"/>
      <c r="N30" s="151"/>
      <c r="O30" s="180">
        <f t="shared" si="3"/>
        <v>0</v>
      </c>
      <c r="P30" s="146"/>
      <c r="Q30" s="151"/>
      <c r="R30" s="180">
        <f t="shared" si="4"/>
        <v>0</v>
      </c>
    </row>
    <row r="31" spans="1:18" s="1" customFormat="1" ht="22.5" x14ac:dyDescent="0.2">
      <c r="A31" s="119">
        <v>17</v>
      </c>
      <c r="B31" s="122" t="s">
        <v>1091</v>
      </c>
      <c r="C31" s="120" t="s">
        <v>1092</v>
      </c>
      <c r="D31" s="118">
        <v>46062</v>
      </c>
      <c r="E31" s="147"/>
      <c r="F31" s="148">
        <f t="shared" si="5"/>
        <v>0</v>
      </c>
      <c r="G31" s="185"/>
      <c r="H31" s="151"/>
      <c r="I31" s="142">
        <f t="shared" si="0"/>
        <v>0</v>
      </c>
      <c r="J31" s="143">
        <f t="shared" si="1"/>
        <v>0</v>
      </c>
      <c r="K31" s="150"/>
      <c r="L31" s="176">
        <f t="shared" si="2"/>
        <v>0</v>
      </c>
      <c r="M31" s="144"/>
      <c r="N31" s="151"/>
      <c r="O31" s="180">
        <f t="shared" si="3"/>
        <v>0</v>
      </c>
      <c r="P31" s="146"/>
      <c r="Q31" s="151"/>
      <c r="R31" s="180">
        <f t="shared" si="4"/>
        <v>0</v>
      </c>
    </row>
    <row r="32" spans="1:18" s="1" customFormat="1" ht="22.5" x14ac:dyDescent="0.2">
      <c r="A32" s="119">
        <v>18</v>
      </c>
      <c r="B32" s="122" t="s">
        <v>1093</v>
      </c>
      <c r="C32" s="120" t="s">
        <v>1094</v>
      </c>
      <c r="D32" s="118">
        <v>71836</v>
      </c>
      <c r="E32" s="147"/>
      <c r="F32" s="148">
        <f t="shared" si="5"/>
        <v>0</v>
      </c>
      <c r="G32" s="185"/>
      <c r="H32" s="151"/>
      <c r="I32" s="142">
        <f t="shared" si="0"/>
        <v>0</v>
      </c>
      <c r="J32" s="143">
        <f t="shared" si="1"/>
        <v>0</v>
      </c>
      <c r="K32" s="150"/>
      <c r="L32" s="176">
        <f t="shared" si="2"/>
        <v>0</v>
      </c>
      <c r="M32" s="144"/>
      <c r="N32" s="151"/>
      <c r="O32" s="180">
        <f t="shared" si="3"/>
        <v>0</v>
      </c>
      <c r="P32" s="146"/>
      <c r="Q32" s="151"/>
      <c r="R32" s="180">
        <f t="shared" si="4"/>
        <v>0</v>
      </c>
    </row>
    <row r="33" spans="1:18" s="1" customFormat="1" ht="22.5" x14ac:dyDescent="0.2">
      <c r="A33" s="119">
        <v>19</v>
      </c>
      <c r="B33" s="122" t="s">
        <v>1095</v>
      </c>
      <c r="C33" s="120" t="s">
        <v>315</v>
      </c>
      <c r="D33" s="118">
        <v>54701</v>
      </c>
      <c r="E33" s="147"/>
      <c r="F33" s="148">
        <f t="shared" si="5"/>
        <v>0</v>
      </c>
      <c r="G33" s="185"/>
      <c r="H33" s="151"/>
      <c r="I33" s="142">
        <f t="shared" si="0"/>
        <v>0</v>
      </c>
      <c r="J33" s="143">
        <f t="shared" si="1"/>
        <v>0</v>
      </c>
      <c r="K33" s="150"/>
      <c r="L33" s="176">
        <f t="shared" si="2"/>
        <v>0</v>
      </c>
      <c r="M33" s="144"/>
      <c r="N33" s="151"/>
      <c r="O33" s="180">
        <f t="shared" si="3"/>
        <v>0</v>
      </c>
      <c r="P33" s="146"/>
      <c r="Q33" s="151"/>
      <c r="R33" s="180">
        <f t="shared" si="4"/>
        <v>0</v>
      </c>
    </row>
    <row r="34" spans="1:18" s="1" customFormat="1" ht="12.75" x14ac:dyDescent="0.2">
      <c r="A34" s="119">
        <v>20</v>
      </c>
      <c r="B34" s="122" t="s">
        <v>1096</v>
      </c>
      <c r="C34" s="120" t="s">
        <v>316</v>
      </c>
      <c r="D34" s="118">
        <v>8545</v>
      </c>
      <c r="E34" s="147"/>
      <c r="F34" s="148">
        <f t="shared" si="5"/>
        <v>0</v>
      </c>
      <c r="G34" s="185"/>
      <c r="H34" s="151"/>
      <c r="I34" s="142">
        <f t="shared" si="0"/>
        <v>0</v>
      </c>
      <c r="J34" s="143">
        <f t="shared" si="1"/>
        <v>0</v>
      </c>
      <c r="K34" s="150"/>
      <c r="L34" s="176">
        <f t="shared" si="2"/>
        <v>0</v>
      </c>
      <c r="M34" s="144"/>
      <c r="N34" s="151"/>
      <c r="O34" s="180">
        <f t="shared" si="3"/>
        <v>0</v>
      </c>
      <c r="P34" s="146"/>
      <c r="Q34" s="151"/>
      <c r="R34" s="180">
        <f t="shared" si="4"/>
        <v>0</v>
      </c>
    </row>
    <row r="35" spans="1:18" s="1" customFormat="1" ht="22.5" x14ac:dyDescent="0.2">
      <c r="A35" s="119">
        <v>21</v>
      </c>
      <c r="B35" s="122" t="s">
        <v>1097</v>
      </c>
      <c r="C35" s="120" t="s">
        <v>1098</v>
      </c>
      <c r="D35" s="118">
        <v>39563</v>
      </c>
      <c r="E35" s="147"/>
      <c r="F35" s="148">
        <f t="shared" si="5"/>
        <v>0</v>
      </c>
      <c r="G35" s="185"/>
      <c r="H35" s="151"/>
      <c r="I35" s="142">
        <f t="shared" si="0"/>
        <v>0</v>
      </c>
      <c r="J35" s="143">
        <f t="shared" si="1"/>
        <v>0</v>
      </c>
      <c r="K35" s="150"/>
      <c r="L35" s="176">
        <f t="shared" si="2"/>
        <v>0</v>
      </c>
      <c r="M35" s="144"/>
      <c r="N35" s="151"/>
      <c r="O35" s="180">
        <f t="shared" si="3"/>
        <v>0</v>
      </c>
      <c r="P35" s="146"/>
      <c r="Q35" s="151"/>
      <c r="R35" s="180">
        <f t="shared" si="4"/>
        <v>0</v>
      </c>
    </row>
    <row r="36" spans="1:18" s="1" customFormat="1" ht="12.75" x14ac:dyDescent="0.2">
      <c r="A36" s="119">
        <v>22</v>
      </c>
      <c r="B36" s="122" t="s">
        <v>1099</v>
      </c>
      <c r="C36" s="120" t="s">
        <v>1100</v>
      </c>
      <c r="D36" s="118">
        <v>41597</v>
      </c>
      <c r="E36" s="147"/>
      <c r="F36" s="148">
        <f t="shared" si="5"/>
        <v>0</v>
      </c>
      <c r="G36" s="185"/>
      <c r="H36" s="151"/>
      <c r="I36" s="142">
        <f t="shared" si="0"/>
        <v>0</v>
      </c>
      <c r="J36" s="143">
        <f t="shared" si="1"/>
        <v>0</v>
      </c>
      <c r="K36" s="150"/>
      <c r="L36" s="176">
        <f t="shared" si="2"/>
        <v>0</v>
      </c>
      <c r="M36" s="144"/>
      <c r="N36" s="151"/>
      <c r="O36" s="180">
        <f t="shared" si="3"/>
        <v>0</v>
      </c>
      <c r="P36" s="146"/>
      <c r="Q36" s="151"/>
      <c r="R36" s="180">
        <f t="shared" si="4"/>
        <v>0</v>
      </c>
    </row>
    <row r="37" spans="1:18" s="1" customFormat="1" ht="12.75" x14ac:dyDescent="0.2">
      <c r="A37" s="119">
        <v>23</v>
      </c>
      <c r="B37" s="122" t="s">
        <v>1101</v>
      </c>
      <c r="C37" s="120" t="s">
        <v>1102</v>
      </c>
      <c r="D37" s="118">
        <v>23720</v>
      </c>
      <c r="E37" s="147"/>
      <c r="F37" s="148">
        <f t="shared" si="5"/>
        <v>0</v>
      </c>
      <c r="G37" s="185"/>
      <c r="H37" s="151"/>
      <c r="I37" s="142">
        <f t="shared" si="0"/>
        <v>0</v>
      </c>
      <c r="J37" s="143">
        <f t="shared" si="1"/>
        <v>0</v>
      </c>
      <c r="K37" s="150"/>
      <c r="L37" s="176">
        <f t="shared" si="2"/>
        <v>0</v>
      </c>
      <c r="M37" s="144"/>
      <c r="N37" s="151"/>
      <c r="O37" s="180">
        <f t="shared" si="3"/>
        <v>0</v>
      </c>
      <c r="P37" s="146"/>
      <c r="Q37" s="151"/>
      <c r="R37" s="180">
        <f t="shared" si="4"/>
        <v>0</v>
      </c>
    </row>
    <row r="38" spans="1:18" s="1" customFormat="1" ht="12.75" x14ac:dyDescent="0.2">
      <c r="A38" s="119">
        <v>24</v>
      </c>
      <c r="B38" s="122" t="s">
        <v>1103</v>
      </c>
      <c r="C38" s="120" t="s">
        <v>1104</v>
      </c>
      <c r="D38" s="118">
        <v>13300</v>
      </c>
      <c r="E38" s="147"/>
      <c r="F38" s="148">
        <f t="shared" si="5"/>
        <v>0</v>
      </c>
      <c r="G38" s="185"/>
      <c r="H38" s="151"/>
      <c r="I38" s="142">
        <f t="shared" si="0"/>
        <v>0</v>
      </c>
      <c r="J38" s="143">
        <f t="shared" si="1"/>
        <v>0</v>
      </c>
      <c r="K38" s="150"/>
      <c r="L38" s="176">
        <f t="shared" si="2"/>
        <v>0</v>
      </c>
      <c r="M38" s="144"/>
      <c r="N38" s="151"/>
      <c r="O38" s="180">
        <f t="shared" si="3"/>
        <v>0</v>
      </c>
      <c r="P38" s="146"/>
      <c r="Q38" s="151"/>
      <c r="R38" s="180">
        <f t="shared" si="4"/>
        <v>0</v>
      </c>
    </row>
    <row r="39" spans="1:18" s="1" customFormat="1" ht="12.75" x14ac:dyDescent="0.2">
      <c r="A39" s="119">
        <v>25</v>
      </c>
      <c r="B39" s="122" t="s">
        <v>1105</v>
      </c>
      <c r="C39" s="121" t="s">
        <v>1106</v>
      </c>
      <c r="D39" s="118">
        <v>52061</v>
      </c>
      <c r="E39" s="147"/>
      <c r="F39" s="148">
        <f t="shared" si="5"/>
        <v>0</v>
      </c>
      <c r="G39" s="185"/>
      <c r="H39" s="151"/>
      <c r="I39" s="142">
        <f t="shared" si="0"/>
        <v>0</v>
      </c>
      <c r="J39" s="143">
        <f t="shared" si="1"/>
        <v>0</v>
      </c>
      <c r="K39" s="150"/>
      <c r="L39" s="176">
        <f t="shared" si="2"/>
        <v>0</v>
      </c>
      <c r="M39" s="144"/>
      <c r="N39" s="151"/>
      <c r="O39" s="180">
        <f t="shared" si="3"/>
        <v>0</v>
      </c>
      <c r="P39" s="146"/>
      <c r="Q39" s="151"/>
      <c r="R39" s="180">
        <f t="shared" si="4"/>
        <v>0</v>
      </c>
    </row>
    <row r="40" spans="1:18" s="1" customFormat="1" ht="12.75" x14ac:dyDescent="0.2">
      <c r="A40" s="119">
        <v>26</v>
      </c>
      <c r="B40" s="122" t="s">
        <v>1107</v>
      </c>
      <c r="C40" s="121" t="s">
        <v>1108</v>
      </c>
      <c r="D40" s="118">
        <v>32322</v>
      </c>
      <c r="E40" s="147"/>
      <c r="F40" s="148">
        <f t="shared" si="5"/>
        <v>0</v>
      </c>
      <c r="G40" s="185"/>
      <c r="H40" s="151"/>
      <c r="I40" s="142">
        <f t="shared" si="0"/>
        <v>0</v>
      </c>
      <c r="J40" s="143">
        <f t="shared" si="1"/>
        <v>0</v>
      </c>
      <c r="K40" s="150"/>
      <c r="L40" s="176">
        <f t="shared" si="2"/>
        <v>0</v>
      </c>
      <c r="M40" s="144"/>
      <c r="N40" s="151"/>
      <c r="O40" s="180">
        <f t="shared" si="3"/>
        <v>0</v>
      </c>
      <c r="P40" s="146"/>
      <c r="Q40" s="151"/>
      <c r="R40" s="180">
        <f t="shared" si="4"/>
        <v>0</v>
      </c>
    </row>
    <row r="41" spans="1:18" s="1" customFormat="1" ht="22.5" x14ac:dyDescent="0.2">
      <c r="A41" s="119">
        <v>27</v>
      </c>
      <c r="B41" s="122" t="s">
        <v>1109</v>
      </c>
      <c r="C41" s="120" t="s">
        <v>1110</v>
      </c>
      <c r="D41" s="118">
        <v>61586</v>
      </c>
      <c r="E41" s="147"/>
      <c r="F41" s="148">
        <f t="shared" si="5"/>
        <v>0</v>
      </c>
      <c r="G41" s="185"/>
      <c r="H41" s="151"/>
      <c r="I41" s="142">
        <f t="shared" si="0"/>
        <v>0</v>
      </c>
      <c r="J41" s="143">
        <f t="shared" si="1"/>
        <v>0</v>
      </c>
      <c r="K41" s="150"/>
      <c r="L41" s="176">
        <f t="shared" si="2"/>
        <v>0</v>
      </c>
      <c r="M41" s="144"/>
      <c r="N41" s="151"/>
      <c r="O41" s="180">
        <f t="shared" si="3"/>
        <v>0</v>
      </c>
      <c r="P41" s="146"/>
      <c r="Q41" s="151"/>
      <c r="R41" s="180">
        <f t="shared" si="4"/>
        <v>0</v>
      </c>
    </row>
    <row r="42" spans="1:18" s="1" customFormat="1" ht="22.5" x14ac:dyDescent="0.2">
      <c r="A42" s="119">
        <v>28</v>
      </c>
      <c r="B42" s="122" t="s">
        <v>1111</v>
      </c>
      <c r="C42" s="120" t="s">
        <v>317</v>
      </c>
      <c r="D42" s="118">
        <v>26451</v>
      </c>
      <c r="E42" s="147"/>
      <c r="F42" s="148">
        <f t="shared" si="5"/>
        <v>0</v>
      </c>
      <c r="G42" s="185"/>
      <c r="H42" s="151"/>
      <c r="I42" s="142">
        <f t="shared" si="0"/>
        <v>0</v>
      </c>
      <c r="J42" s="143">
        <f t="shared" si="1"/>
        <v>0</v>
      </c>
      <c r="K42" s="150"/>
      <c r="L42" s="176">
        <f t="shared" si="2"/>
        <v>0</v>
      </c>
      <c r="M42" s="144"/>
      <c r="N42" s="151"/>
      <c r="O42" s="180">
        <f t="shared" si="3"/>
        <v>0</v>
      </c>
      <c r="P42" s="146"/>
      <c r="Q42" s="151"/>
      <c r="R42" s="180">
        <f t="shared" si="4"/>
        <v>0</v>
      </c>
    </row>
    <row r="43" spans="1:18" s="1" customFormat="1" ht="22.5" x14ac:dyDescent="0.2">
      <c r="A43" s="119">
        <v>29</v>
      </c>
      <c r="B43" s="122" t="s">
        <v>1112</v>
      </c>
      <c r="C43" s="120" t="s">
        <v>1113</v>
      </c>
      <c r="D43" s="118">
        <v>21007</v>
      </c>
      <c r="E43" s="147"/>
      <c r="F43" s="148">
        <f t="shared" si="5"/>
        <v>0</v>
      </c>
      <c r="G43" s="185"/>
      <c r="H43" s="151"/>
      <c r="I43" s="142">
        <f t="shared" si="0"/>
        <v>0</v>
      </c>
      <c r="J43" s="143">
        <f t="shared" si="1"/>
        <v>0</v>
      </c>
      <c r="K43" s="150"/>
      <c r="L43" s="176">
        <f t="shared" si="2"/>
        <v>0</v>
      </c>
      <c r="M43" s="144"/>
      <c r="N43" s="151"/>
      <c r="O43" s="180">
        <f t="shared" si="3"/>
        <v>0</v>
      </c>
      <c r="P43" s="146"/>
      <c r="Q43" s="151"/>
      <c r="R43" s="180">
        <f t="shared" si="4"/>
        <v>0</v>
      </c>
    </row>
    <row r="44" spans="1:18" s="1" customFormat="1" ht="12.75" x14ac:dyDescent="0.2">
      <c r="A44" s="119">
        <v>30</v>
      </c>
      <c r="B44" s="122" t="s">
        <v>1114</v>
      </c>
      <c r="C44" s="120" t="s">
        <v>1115</v>
      </c>
      <c r="D44" s="118">
        <v>47464</v>
      </c>
      <c r="E44" s="147"/>
      <c r="F44" s="148">
        <f t="shared" si="5"/>
        <v>0</v>
      </c>
      <c r="G44" s="185"/>
      <c r="H44" s="151"/>
      <c r="I44" s="142">
        <f t="shared" si="0"/>
        <v>0</v>
      </c>
      <c r="J44" s="143">
        <f t="shared" si="1"/>
        <v>0</v>
      </c>
      <c r="K44" s="150"/>
      <c r="L44" s="176">
        <f t="shared" si="2"/>
        <v>0</v>
      </c>
      <c r="M44" s="144"/>
      <c r="N44" s="151"/>
      <c r="O44" s="180">
        <f t="shared" si="3"/>
        <v>0</v>
      </c>
      <c r="P44" s="146"/>
      <c r="Q44" s="151"/>
      <c r="R44" s="180">
        <f t="shared" si="4"/>
        <v>0</v>
      </c>
    </row>
    <row r="45" spans="1:18" s="1" customFormat="1" ht="12.75" x14ac:dyDescent="0.2">
      <c r="A45" s="119">
        <v>31</v>
      </c>
      <c r="B45" s="122" t="s">
        <v>1116</v>
      </c>
      <c r="C45" s="120" t="s">
        <v>1117</v>
      </c>
      <c r="D45" s="118">
        <v>21564</v>
      </c>
      <c r="E45" s="147"/>
      <c r="F45" s="148">
        <f t="shared" si="5"/>
        <v>0</v>
      </c>
      <c r="G45" s="185"/>
      <c r="H45" s="151"/>
      <c r="I45" s="142">
        <f t="shared" si="0"/>
        <v>0</v>
      </c>
      <c r="J45" s="143">
        <f t="shared" si="1"/>
        <v>0</v>
      </c>
      <c r="K45" s="150"/>
      <c r="L45" s="176">
        <f t="shared" si="2"/>
        <v>0</v>
      </c>
      <c r="M45" s="144"/>
      <c r="N45" s="151"/>
      <c r="O45" s="180">
        <f t="shared" si="3"/>
        <v>0</v>
      </c>
      <c r="P45" s="146"/>
      <c r="Q45" s="151"/>
      <c r="R45" s="180">
        <f t="shared" si="4"/>
        <v>0</v>
      </c>
    </row>
    <row r="46" spans="1:18" s="1" customFormat="1" ht="22.5" x14ac:dyDescent="0.2">
      <c r="A46" s="119">
        <v>32</v>
      </c>
      <c r="B46" s="122" t="s">
        <v>1118</v>
      </c>
      <c r="C46" s="120" t="s">
        <v>1119</v>
      </c>
      <c r="D46" s="118">
        <v>27447</v>
      </c>
      <c r="E46" s="147"/>
      <c r="F46" s="148">
        <f t="shared" si="5"/>
        <v>0</v>
      </c>
      <c r="G46" s="185"/>
      <c r="H46" s="151"/>
      <c r="I46" s="142">
        <f t="shared" si="0"/>
        <v>0</v>
      </c>
      <c r="J46" s="143">
        <f t="shared" si="1"/>
        <v>0</v>
      </c>
      <c r="K46" s="150"/>
      <c r="L46" s="176">
        <f t="shared" si="2"/>
        <v>0</v>
      </c>
      <c r="M46" s="144"/>
      <c r="N46" s="151"/>
      <c r="O46" s="180">
        <f t="shared" si="3"/>
        <v>0</v>
      </c>
      <c r="P46" s="146"/>
      <c r="Q46" s="151"/>
      <c r="R46" s="180">
        <f t="shared" si="4"/>
        <v>0</v>
      </c>
    </row>
    <row r="47" spans="1:18" s="1" customFormat="1" ht="12.75" x14ac:dyDescent="0.2">
      <c r="A47" s="119">
        <v>33</v>
      </c>
      <c r="B47" s="122" t="s">
        <v>1120</v>
      </c>
      <c r="C47" s="121" t="s">
        <v>1121</v>
      </c>
      <c r="D47" s="118">
        <v>17865</v>
      </c>
      <c r="E47" s="147"/>
      <c r="F47" s="148">
        <f t="shared" si="5"/>
        <v>0</v>
      </c>
      <c r="G47" s="185"/>
      <c r="H47" s="151"/>
      <c r="I47" s="142">
        <f t="shared" ref="I47:I67" si="6">G47*D47</f>
        <v>0</v>
      </c>
      <c r="J47" s="143">
        <f t="shared" ref="J47:J67" si="7">E47+G47</f>
        <v>0</v>
      </c>
      <c r="K47" s="150"/>
      <c r="L47" s="176">
        <f t="shared" ref="L47:L67" si="8">J47*D47</f>
        <v>0</v>
      </c>
      <c r="M47" s="144"/>
      <c r="N47" s="151"/>
      <c r="O47" s="180">
        <f t="shared" ref="O47:O67" si="9">M47*D47</f>
        <v>0</v>
      </c>
      <c r="P47" s="146"/>
      <c r="Q47" s="151"/>
      <c r="R47" s="180">
        <f t="shared" ref="R47:R67" si="10">P47*D47</f>
        <v>0</v>
      </c>
    </row>
    <row r="48" spans="1:18" s="1" customFormat="1" ht="12.75" x14ac:dyDescent="0.2">
      <c r="A48" s="119">
        <v>34</v>
      </c>
      <c r="B48" s="122" t="s">
        <v>1122</v>
      </c>
      <c r="C48" s="120" t="s">
        <v>1123</v>
      </c>
      <c r="D48" s="118">
        <v>72034</v>
      </c>
      <c r="E48" s="147"/>
      <c r="F48" s="148">
        <f t="shared" si="5"/>
        <v>0</v>
      </c>
      <c r="G48" s="185"/>
      <c r="H48" s="151"/>
      <c r="I48" s="142">
        <f t="shared" si="6"/>
        <v>0</v>
      </c>
      <c r="J48" s="143">
        <f t="shared" si="7"/>
        <v>0</v>
      </c>
      <c r="K48" s="150"/>
      <c r="L48" s="176">
        <f t="shared" si="8"/>
        <v>0</v>
      </c>
      <c r="M48" s="144"/>
      <c r="N48" s="151"/>
      <c r="O48" s="180">
        <f t="shared" si="9"/>
        <v>0</v>
      </c>
      <c r="P48" s="146"/>
      <c r="Q48" s="151"/>
      <c r="R48" s="180">
        <f t="shared" si="10"/>
        <v>0</v>
      </c>
    </row>
    <row r="49" spans="1:18" s="1" customFormat="1" ht="12.75" x14ac:dyDescent="0.2">
      <c r="A49" s="119">
        <v>35</v>
      </c>
      <c r="B49" s="122" t="s">
        <v>1124</v>
      </c>
      <c r="C49" s="120" t="s">
        <v>1125</v>
      </c>
      <c r="D49" s="118">
        <v>47105</v>
      </c>
      <c r="E49" s="147"/>
      <c r="F49" s="148">
        <f t="shared" si="5"/>
        <v>0</v>
      </c>
      <c r="G49" s="185"/>
      <c r="H49" s="151"/>
      <c r="I49" s="142">
        <f t="shared" si="6"/>
        <v>0</v>
      </c>
      <c r="J49" s="143">
        <f t="shared" si="7"/>
        <v>0</v>
      </c>
      <c r="K49" s="150"/>
      <c r="L49" s="176">
        <f t="shared" si="8"/>
        <v>0</v>
      </c>
      <c r="M49" s="144"/>
      <c r="N49" s="151"/>
      <c r="O49" s="180">
        <f t="shared" si="9"/>
        <v>0</v>
      </c>
      <c r="P49" s="146"/>
      <c r="Q49" s="151"/>
      <c r="R49" s="180">
        <f t="shared" si="10"/>
        <v>0</v>
      </c>
    </row>
    <row r="50" spans="1:18" s="1" customFormat="1" ht="12.75" x14ac:dyDescent="0.2">
      <c r="A50" s="119">
        <v>36</v>
      </c>
      <c r="B50" s="122" t="s">
        <v>1126</v>
      </c>
      <c r="C50" s="120" t="s">
        <v>1127</v>
      </c>
      <c r="D50" s="118">
        <v>31800</v>
      </c>
      <c r="E50" s="147"/>
      <c r="F50" s="148">
        <f t="shared" si="5"/>
        <v>0</v>
      </c>
      <c r="G50" s="185"/>
      <c r="H50" s="151"/>
      <c r="I50" s="142">
        <f t="shared" si="6"/>
        <v>0</v>
      </c>
      <c r="J50" s="143">
        <f t="shared" si="7"/>
        <v>0</v>
      </c>
      <c r="K50" s="150"/>
      <c r="L50" s="176">
        <f t="shared" si="8"/>
        <v>0</v>
      </c>
      <c r="M50" s="144"/>
      <c r="N50" s="151"/>
      <c r="O50" s="180">
        <f t="shared" si="9"/>
        <v>0</v>
      </c>
      <c r="P50" s="146"/>
      <c r="Q50" s="151"/>
      <c r="R50" s="180">
        <f t="shared" si="10"/>
        <v>0</v>
      </c>
    </row>
    <row r="51" spans="1:18" s="1" customFormat="1" ht="22.5" x14ac:dyDescent="0.2">
      <c r="A51" s="119">
        <v>37</v>
      </c>
      <c r="B51" s="122" t="s">
        <v>1128</v>
      </c>
      <c r="C51" s="120" t="s">
        <v>1129</v>
      </c>
      <c r="D51" s="118">
        <v>17374</v>
      </c>
      <c r="E51" s="147"/>
      <c r="F51" s="148">
        <f t="shared" si="5"/>
        <v>0</v>
      </c>
      <c r="G51" s="185"/>
      <c r="H51" s="151"/>
      <c r="I51" s="142">
        <f t="shared" si="6"/>
        <v>0</v>
      </c>
      <c r="J51" s="143">
        <f t="shared" si="7"/>
        <v>0</v>
      </c>
      <c r="K51" s="150"/>
      <c r="L51" s="176">
        <f t="shared" si="8"/>
        <v>0</v>
      </c>
      <c r="M51" s="144"/>
      <c r="N51" s="151"/>
      <c r="O51" s="180">
        <f t="shared" si="9"/>
        <v>0</v>
      </c>
      <c r="P51" s="146"/>
      <c r="Q51" s="151"/>
      <c r="R51" s="180">
        <f t="shared" si="10"/>
        <v>0</v>
      </c>
    </row>
    <row r="52" spans="1:18" s="1" customFormat="1" ht="12.75" x14ac:dyDescent="0.2">
      <c r="A52" s="119">
        <v>38</v>
      </c>
      <c r="B52" s="122" t="s">
        <v>1130</v>
      </c>
      <c r="C52" s="120" t="s">
        <v>318</v>
      </c>
      <c r="D52" s="118">
        <v>40281</v>
      </c>
      <c r="E52" s="147"/>
      <c r="F52" s="148">
        <f t="shared" si="5"/>
        <v>0</v>
      </c>
      <c r="G52" s="185"/>
      <c r="H52" s="151"/>
      <c r="I52" s="142">
        <f t="shared" si="6"/>
        <v>0</v>
      </c>
      <c r="J52" s="143">
        <f t="shared" si="7"/>
        <v>0</v>
      </c>
      <c r="K52" s="150"/>
      <c r="L52" s="176">
        <f t="shared" si="8"/>
        <v>0</v>
      </c>
      <c r="M52" s="144"/>
      <c r="N52" s="151"/>
      <c r="O52" s="180">
        <f t="shared" si="9"/>
        <v>0</v>
      </c>
      <c r="P52" s="146"/>
      <c r="Q52" s="151"/>
      <c r="R52" s="180">
        <f t="shared" si="10"/>
        <v>0</v>
      </c>
    </row>
    <row r="53" spans="1:18" s="1" customFormat="1" ht="12.75" x14ac:dyDescent="0.2">
      <c r="A53" s="119">
        <v>39</v>
      </c>
      <c r="B53" s="122" t="s">
        <v>1131</v>
      </c>
      <c r="C53" s="120" t="s">
        <v>319</v>
      </c>
      <c r="D53" s="118">
        <v>14962</v>
      </c>
      <c r="E53" s="147"/>
      <c r="F53" s="148">
        <f t="shared" si="5"/>
        <v>0</v>
      </c>
      <c r="G53" s="185"/>
      <c r="H53" s="151"/>
      <c r="I53" s="142">
        <f t="shared" si="6"/>
        <v>0</v>
      </c>
      <c r="J53" s="143">
        <f t="shared" si="7"/>
        <v>0</v>
      </c>
      <c r="K53" s="150"/>
      <c r="L53" s="176">
        <f t="shared" si="8"/>
        <v>0</v>
      </c>
      <c r="M53" s="144"/>
      <c r="N53" s="151"/>
      <c r="O53" s="180">
        <f t="shared" si="9"/>
        <v>0</v>
      </c>
      <c r="P53" s="146"/>
      <c r="Q53" s="151"/>
      <c r="R53" s="180">
        <f t="shared" si="10"/>
        <v>0</v>
      </c>
    </row>
    <row r="54" spans="1:18" s="1" customFormat="1" ht="22.5" x14ac:dyDescent="0.2">
      <c r="A54" s="119">
        <v>40</v>
      </c>
      <c r="B54" s="122" t="s">
        <v>1132</v>
      </c>
      <c r="C54" s="120" t="s">
        <v>1133</v>
      </c>
      <c r="D54" s="118">
        <v>101016</v>
      </c>
      <c r="E54" s="147"/>
      <c r="F54" s="148">
        <f t="shared" si="5"/>
        <v>0</v>
      </c>
      <c r="G54" s="185"/>
      <c r="H54" s="151"/>
      <c r="I54" s="142">
        <f t="shared" si="6"/>
        <v>0</v>
      </c>
      <c r="J54" s="143">
        <f t="shared" si="7"/>
        <v>0</v>
      </c>
      <c r="K54" s="150"/>
      <c r="L54" s="176">
        <f t="shared" si="8"/>
        <v>0</v>
      </c>
      <c r="M54" s="144"/>
      <c r="N54" s="151"/>
      <c r="O54" s="180">
        <f t="shared" si="9"/>
        <v>0</v>
      </c>
      <c r="P54" s="146"/>
      <c r="Q54" s="151"/>
      <c r="R54" s="180">
        <f t="shared" si="10"/>
        <v>0</v>
      </c>
    </row>
    <row r="55" spans="1:18" s="1" customFormat="1" ht="22.5" x14ac:dyDescent="0.2">
      <c r="A55" s="119">
        <v>41</v>
      </c>
      <c r="B55" s="122" t="s">
        <v>1134</v>
      </c>
      <c r="C55" s="120" t="s">
        <v>1135</v>
      </c>
      <c r="D55" s="118">
        <v>76130</v>
      </c>
      <c r="E55" s="147"/>
      <c r="F55" s="148">
        <f t="shared" si="5"/>
        <v>0</v>
      </c>
      <c r="G55" s="185"/>
      <c r="H55" s="151"/>
      <c r="I55" s="142">
        <f t="shared" si="6"/>
        <v>0</v>
      </c>
      <c r="J55" s="143">
        <f t="shared" si="7"/>
        <v>0</v>
      </c>
      <c r="K55" s="150"/>
      <c r="L55" s="176">
        <f t="shared" si="8"/>
        <v>0</v>
      </c>
      <c r="M55" s="144"/>
      <c r="N55" s="151"/>
      <c r="O55" s="180">
        <f t="shared" si="9"/>
        <v>0</v>
      </c>
      <c r="P55" s="146"/>
      <c r="Q55" s="151"/>
      <c r="R55" s="180">
        <f t="shared" si="10"/>
        <v>0</v>
      </c>
    </row>
    <row r="56" spans="1:18" s="1" customFormat="1" ht="12.75" x14ac:dyDescent="0.2">
      <c r="A56" s="119">
        <v>42</v>
      </c>
      <c r="B56" s="122" t="s">
        <v>1136</v>
      </c>
      <c r="C56" s="120" t="s">
        <v>1137</v>
      </c>
      <c r="D56" s="118">
        <v>26296</v>
      </c>
      <c r="E56" s="147"/>
      <c r="F56" s="148">
        <f t="shared" si="5"/>
        <v>0</v>
      </c>
      <c r="G56" s="185"/>
      <c r="H56" s="151"/>
      <c r="I56" s="142">
        <f t="shared" si="6"/>
        <v>0</v>
      </c>
      <c r="J56" s="143">
        <f t="shared" si="7"/>
        <v>0</v>
      </c>
      <c r="K56" s="150"/>
      <c r="L56" s="176">
        <f t="shared" si="8"/>
        <v>0</v>
      </c>
      <c r="M56" s="144"/>
      <c r="N56" s="151"/>
      <c r="O56" s="180">
        <f t="shared" si="9"/>
        <v>0</v>
      </c>
      <c r="P56" s="146"/>
      <c r="Q56" s="151"/>
      <c r="R56" s="180">
        <f t="shared" si="10"/>
        <v>0</v>
      </c>
    </row>
    <row r="57" spans="1:18" s="1" customFormat="1" ht="12.75" x14ac:dyDescent="0.2">
      <c r="A57" s="119">
        <v>43</v>
      </c>
      <c r="B57" s="122" t="s">
        <v>1138</v>
      </c>
      <c r="C57" s="120" t="s">
        <v>1139</v>
      </c>
      <c r="D57" s="118">
        <v>17673</v>
      </c>
      <c r="E57" s="147"/>
      <c r="F57" s="148">
        <f t="shared" si="5"/>
        <v>0</v>
      </c>
      <c r="G57" s="185"/>
      <c r="H57" s="151"/>
      <c r="I57" s="142">
        <f t="shared" si="6"/>
        <v>0</v>
      </c>
      <c r="J57" s="143">
        <f t="shared" si="7"/>
        <v>0</v>
      </c>
      <c r="K57" s="150"/>
      <c r="L57" s="176">
        <f t="shared" si="8"/>
        <v>0</v>
      </c>
      <c r="M57" s="144"/>
      <c r="N57" s="151"/>
      <c r="O57" s="180">
        <f t="shared" si="9"/>
        <v>0</v>
      </c>
      <c r="P57" s="146"/>
      <c r="Q57" s="151"/>
      <c r="R57" s="180">
        <f t="shared" si="10"/>
        <v>0</v>
      </c>
    </row>
    <row r="58" spans="1:18" s="1" customFormat="1" ht="12.75" x14ac:dyDescent="0.2">
      <c r="A58" s="119">
        <v>44</v>
      </c>
      <c r="B58" s="122" t="s">
        <v>1140</v>
      </c>
      <c r="C58" s="120" t="s">
        <v>1141</v>
      </c>
      <c r="D58" s="118">
        <v>10411</v>
      </c>
      <c r="E58" s="147"/>
      <c r="F58" s="148">
        <f t="shared" si="5"/>
        <v>0</v>
      </c>
      <c r="G58" s="185"/>
      <c r="H58" s="151"/>
      <c r="I58" s="142">
        <f t="shared" si="6"/>
        <v>0</v>
      </c>
      <c r="J58" s="143">
        <f t="shared" si="7"/>
        <v>0</v>
      </c>
      <c r="K58" s="150"/>
      <c r="L58" s="176">
        <f t="shared" si="8"/>
        <v>0</v>
      </c>
      <c r="M58" s="144"/>
      <c r="N58" s="151"/>
      <c r="O58" s="180">
        <f t="shared" si="9"/>
        <v>0</v>
      </c>
      <c r="P58" s="146"/>
      <c r="Q58" s="151"/>
      <c r="R58" s="180">
        <f t="shared" si="10"/>
        <v>0</v>
      </c>
    </row>
    <row r="59" spans="1:18" s="1" customFormat="1" ht="12.75" x14ac:dyDescent="0.2">
      <c r="A59" s="119">
        <v>45</v>
      </c>
      <c r="B59" s="122" t="s">
        <v>1142</v>
      </c>
      <c r="C59" s="120" t="s">
        <v>1143</v>
      </c>
      <c r="D59" s="118">
        <v>28987</v>
      </c>
      <c r="E59" s="147"/>
      <c r="F59" s="148">
        <f t="shared" si="5"/>
        <v>0</v>
      </c>
      <c r="G59" s="185"/>
      <c r="H59" s="151"/>
      <c r="I59" s="142">
        <f t="shared" si="6"/>
        <v>0</v>
      </c>
      <c r="J59" s="143">
        <f t="shared" si="7"/>
        <v>0</v>
      </c>
      <c r="K59" s="150"/>
      <c r="L59" s="176">
        <f t="shared" si="8"/>
        <v>0</v>
      </c>
      <c r="M59" s="144"/>
      <c r="N59" s="151"/>
      <c r="O59" s="180">
        <f t="shared" si="9"/>
        <v>0</v>
      </c>
      <c r="P59" s="146"/>
      <c r="Q59" s="151"/>
      <c r="R59" s="180">
        <f t="shared" si="10"/>
        <v>0</v>
      </c>
    </row>
    <row r="60" spans="1:18" s="1" customFormat="1" ht="12.75" x14ac:dyDescent="0.2">
      <c r="A60" s="119">
        <v>46</v>
      </c>
      <c r="B60" s="122" t="s">
        <v>1144</v>
      </c>
      <c r="C60" s="120" t="s">
        <v>1145</v>
      </c>
      <c r="D60" s="118">
        <v>13358</v>
      </c>
      <c r="E60" s="147"/>
      <c r="F60" s="148">
        <f t="shared" si="5"/>
        <v>0</v>
      </c>
      <c r="G60" s="185"/>
      <c r="H60" s="151"/>
      <c r="I60" s="142">
        <f t="shared" si="6"/>
        <v>0</v>
      </c>
      <c r="J60" s="143">
        <f t="shared" si="7"/>
        <v>0</v>
      </c>
      <c r="K60" s="150"/>
      <c r="L60" s="176">
        <f t="shared" si="8"/>
        <v>0</v>
      </c>
      <c r="M60" s="144"/>
      <c r="N60" s="151"/>
      <c r="O60" s="180">
        <f t="shared" si="9"/>
        <v>0</v>
      </c>
      <c r="P60" s="146"/>
      <c r="Q60" s="151"/>
      <c r="R60" s="180">
        <f t="shared" si="10"/>
        <v>0</v>
      </c>
    </row>
    <row r="61" spans="1:18" s="1" customFormat="1" ht="12.75" x14ac:dyDescent="0.2">
      <c r="A61" s="119">
        <v>47</v>
      </c>
      <c r="B61" s="122" t="s">
        <v>1146</v>
      </c>
      <c r="C61" s="120" t="s">
        <v>1147</v>
      </c>
      <c r="D61" s="118">
        <v>13642</v>
      </c>
      <c r="E61" s="147"/>
      <c r="F61" s="148">
        <f t="shared" si="5"/>
        <v>0</v>
      </c>
      <c r="G61" s="185"/>
      <c r="H61" s="151"/>
      <c r="I61" s="142">
        <f t="shared" si="6"/>
        <v>0</v>
      </c>
      <c r="J61" s="143">
        <f t="shared" si="7"/>
        <v>0</v>
      </c>
      <c r="K61" s="150"/>
      <c r="L61" s="176">
        <f t="shared" si="8"/>
        <v>0</v>
      </c>
      <c r="M61" s="144"/>
      <c r="N61" s="151"/>
      <c r="O61" s="180">
        <f t="shared" si="9"/>
        <v>0</v>
      </c>
      <c r="P61" s="146"/>
      <c r="Q61" s="151"/>
      <c r="R61" s="180">
        <f t="shared" si="10"/>
        <v>0</v>
      </c>
    </row>
    <row r="62" spans="1:18" s="1" customFormat="1" ht="12.75" x14ac:dyDescent="0.2">
      <c r="A62" s="119">
        <v>48</v>
      </c>
      <c r="B62" s="122" t="s">
        <v>1148</v>
      </c>
      <c r="C62" s="120" t="s">
        <v>320</v>
      </c>
      <c r="D62" s="118">
        <v>46720</v>
      </c>
      <c r="E62" s="147"/>
      <c r="F62" s="148">
        <f t="shared" si="5"/>
        <v>0</v>
      </c>
      <c r="G62" s="185"/>
      <c r="H62" s="151"/>
      <c r="I62" s="142">
        <f t="shared" si="6"/>
        <v>0</v>
      </c>
      <c r="J62" s="143">
        <f t="shared" si="7"/>
        <v>0</v>
      </c>
      <c r="K62" s="150"/>
      <c r="L62" s="176">
        <f t="shared" si="8"/>
        <v>0</v>
      </c>
      <c r="M62" s="144"/>
      <c r="N62" s="151"/>
      <c r="O62" s="180">
        <f t="shared" si="9"/>
        <v>0</v>
      </c>
      <c r="P62" s="146"/>
      <c r="Q62" s="151"/>
      <c r="R62" s="180">
        <f t="shared" si="10"/>
        <v>0</v>
      </c>
    </row>
    <row r="63" spans="1:18" s="1" customFormat="1" ht="12.75" x14ac:dyDescent="0.2">
      <c r="A63" s="119">
        <v>49</v>
      </c>
      <c r="B63" s="122" t="s">
        <v>1149</v>
      </c>
      <c r="C63" s="120" t="s">
        <v>321</v>
      </c>
      <c r="D63" s="118">
        <v>25027</v>
      </c>
      <c r="E63" s="147"/>
      <c r="F63" s="148">
        <f t="shared" si="5"/>
        <v>0</v>
      </c>
      <c r="G63" s="185"/>
      <c r="H63" s="151"/>
      <c r="I63" s="142">
        <f t="shared" si="6"/>
        <v>0</v>
      </c>
      <c r="J63" s="143">
        <f t="shared" si="7"/>
        <v>0</v>
      </c>
      <c r="K63" s="150"/>
      <c r="L63" s="176">
        <f t="shared" si="8"/>
        <v>0</v>
      </c>
      <c r="M63" s="144"/>
      <c r="N63" s="151"/>
      <c r="O63" s="180">
        <f t="shared" si="9"/>
        <v>0</v>
      </c>
      <c r="P63" s="146"/>
      <c r="Q63" s="151"/>
      <c r="R63" s="180">
        <f t="shared" si="10"/>
        <v>0</v>
      </c>
    </row>
    <row r="64" spans="1:18" s="1" customFormat="1" ht="12.75" x14ac:dyDescent="0.2">
      <c r="A64" s="119">
        <v>50</v>
      </c>
      <c r="B64" s="122" t="s">
        <v>1150</v>
      </c>
      <c r="C64" s="120" t="s">
        <v>1151</v>
      </c>
      <c r="D64" s="118">
        <v>15150</v>
      </c>
      <c r="E64" s="147"/>
      <c r="F64" s="148">
        <f t="shared" si="5"/>
        <v>0</v>
      </c>
      <c r="G64" s="185"/>
      <c r="H64" s="151"/>
      <c r="I64" s="142">
        <f t="shared" si="6"/>
        <v>0</v>
      </c>
      <c r="J64" s="143">
        <f t="shared" si="7"/>
        <v>0</v>
      </c>
      <c r="K64" s="150"/>
      <c r="L64" s="176">
        <f t="shared" si="8"/>
        <v>0</v>
      </c>
      <c r="M64" s="144"/>
      <c r="N64" s="151"/>
      <c r="O64" s="180">
        <f t="shared" si="9"/>
        <v>0</v>
      </c>
      <c r="P64" s="146"/>
      <c r="Q64" s="151"/>
      <c r="R64" s="180">
        <f t="shared" si="10"/>
        <v>0</v>
      </c>
    </row>
    <row r="65" spans="1:19" s="1" customFormat="1" ht="12.75" x14ac:dyDescent="0.2">
      <c r="A65" s="119">
        <v>51</v>
      </c>
      <c r="B65" s="122" t="s">
        <v>1152</v>
      </c>
      <c r="C65" s="120" t="s">
        <v>1153</v>
      </c>
      <c r="D65" s="118">
        <v>7354</v>
      </c>
      <c r="E65" s="147"/>
      <c r="F65" s="148">
        <f t="shared" si="5"/>
        <v>0</v>
      </c>
      <c r="G65" s="185"/>
      <c r="H65" s="151"/>
      <c r="I65" s="142">
        <f t="shared" si="6"/>
        <v>0</v>
      </c>
      <c r="J65" s="143">
        <f t="shared" si="7"/>
        <v>0</v>
      </c>
      <c r="K65" s="150"/>
      <c r="L65" s="176">
        <f t="shared" si="8"/>
        <v>0</v>
      </c>
      <c r="M65" s="144"/>
      <c r="N65" s="151"/>
      <c r="O65" s="180">
        <f t="shared" si="9"/>
        <v>0</v>
      </c>
      <c r="P65" s="146"/>
      <c r="Q65" s="151"/>
      <c r="R65" s="180">
        <f t="shared" si="10"/>
        <v>0</v>
      </c>
    </row>
    <row r="66" spans="1:19" s="1" customFormat="1" ht="22.5" x14ac:dyDescent="0.2">
      <c r="A66" s="119">
        <v>52</v>
      </c>
      <c r="B66" s="122" t="s">
        <v>1154</v>
      </c>
      <c r="C66" s="120" t="s">
        <v>1155</v>
      </c>
      <c r="D66" s="118">
        <v>44054</v>
      </c>
      <c r="E66" s="147"/>
      <c r="F66" s="148">
        <f t="shared" si="5"/>
        <v>0</v>
      </c>
      <c r="G66" s="185"/>
      <c r="H66" s="151"/>
      <c r="I66" s="142">
        <f t="shared" si="6"/>
        <v>0</v>
      </c>
      <c r="J66" s="143">
        <f t="shared" si="7"/>
        <v>0</v>
      </c>
      <c r="K66" s="150"/>
      <c r="L66" s="176">
        <f t="shared" si="8"/>
        <v>0</v>
      </c>
      <c r="M66" s="144"/>
      <c r="N66" s="151"/>
      <c r="O66" s="180">
        <f t="shared" si="9"/>
        <v>0</v>
      </c>
      <c r="P66" s="146"/>
      <c r="Q66" s="151"/>
      <c r="R66" s="180">
        <f t="shared" si="10"/>
        <v>0</v>
      </c>
    </row>
    <row r="67" spans="1:19" s="1" customFormat="1" ht="22.5" x14ac:dyDescent="0.2">
      <c r="A67" s="119">
        <v>53</v>
      </c>
      <c r="B67" s="122" t="s">
        <v>1156</v>
      </c>
      <c r="C67" s="120" t="s">
        <v>1157</v>
      </c>
      <c r="D67" s="118">
        <v>19191</v>
      </c>
      <c r="E67" s="147"/>
      <c r="F67" s="148">
        <f t="shared" si="5"/>
        <v>0</v>
      </c>
      <c r="G67" s="185"/>
      <c r="H67" s="151"/>
      <c r="I67" s="142">
        <f t="shared" si="6"/>
        <v>0</v>
      </c>
      <c r="J67" s="143">
        <f t="shared" si="7"/>
        <v>0</v>
      </c>
      <c r="K67" s="150"/>
      <c r="L67" s="176">
        <f t="shared" si="8"/>
        <v>0</v>
      </c>
      <c r="M67" s="144"/>
      <c r="N67" s="210"/>
      <c r="O67" s="205">
        <f t="shared" si="9"/>
        <v>0</v>
      </c>
      <c r="P67" s="146"/>
      <c r="Q67" s="210"/>
      <c r="R67" s="205">
        <f t="shared" si="10"/>
        <v>0</v>
      </c>
    </row>
    <row r="68" spans="1:19" s="1" customFormat="1" ht="13.5" thickBot="1" x14ac:dyDescent="0.25">
      <c r="A68" s="90"/>
      <c r="B68" s="84"/>
      <c r="C68" s="91"/>
      <c r="D68" s="31"/>
      <c r="E68" s="186"/>
      <c r="F68" s="187"/>
      <c r="G68" s="188"/>
      <c r="H68" s="211"/>
      <c r="I68" s="203"/>
      <c r="J68" s="189"/>
      <c r="K68" s="191"/>
      <c r="L68" s="204"/>
      <c r="M68" s="190"/>
      <c r="N68" s="211"/>
      <c r="O68" s="206"/>
      <c r="P68" s="192"/>
      <c r="Q68" s="211"/>
      <c r="R68" s="206"/>
    </row>
    <row r="69" spans="1:19" s="14" customFormat="1" ht="23.1" customHeight="1" thickBot="1" x14ac:dyDescent="0.25">
      <c r="A69" s="59"/>
      <c r="B69" s="29"/>
      <c r="C69" s="589" t="s">
        <v>1344</v>
      </c>
      <c r="D69" s="590"/>
      <c r="E69" s="193">
        <f>SUM(E15:E68)</f>
        <v>0</v>
      </c>
      <c r="F69" s="194">
        <f>SUM(F15:F68)</f>
        <v>0</v>
      </c>
      <c r="G69" s="194">
        <f>SUM(G15:G68)</f>
        <v>0</v>
      </c>
      <c r="H69" s="586">
        <f>SUM(I15:I68)</f>
        <v>0</v>
      </c>
      <c r="I69" s="587"/>
      <c r="J69" s="194">
        <f>SUM(J15:J68)</f>
        <v>0</v>
      </c>
      <c r="K69" s="586">
        <f>SUM(L15:L68)</f>
        <v>0</v>
      </c>
      <c r="L69" s="587"/>
      <c r="M69" s="195">
        <f>SUM(M15:M68)</f>
        <v>0</v>
      </c>
      <c r="N69" s="586">
        <f>SUM(O15:O68)</f>
        <v>0</v>
      </c>
      <c r="O69" s="587"/>
      <c r="P69" s="195">
        <f>SUM(P15:P68)</f>
        <v>0</v>
      </c>
      <c r="Q69" s="586">
        <f>SUM(R15:R68)</f>
        <v>0</v>
      </c>
      <c r="R69" s="587"/>
    </row>
    <row r="70" spans="1:19" s="14" customFormat="1" ht="23.1" customHeight="1" x14ac:dyDescent="0.2">
      <c r="A70" s="60"/>
      <c r="B70" s="20"/>
      <c r="C70" s="45"/>
      <c r="D70" s="45"/>
      <c r="E70" s="46"/>
      <c r="F70" s="46"/>
      <c r="G70" s="46"/>
      <c r="H70" s="46"/>
      <c r="I70" s="46"/>
      <c r="J70" s="46"/>
      <c r="L70" s="43"/>
    </row>
    <row r="71" spans="1:19" s="14" customFormat="1" ht="23.1" customHeight="1" thickBot="1" x14ac:dyDescent="0.3">
      <c r="A71" s="60"/>
      <c r="B71" s="592" t="s">
        <v>1355</v>
      </c>
      <c r="C71" s="592"/>
      <c r="D71" s="592"/>
      <c r="E71" s="592"/>
      <c r="F71" s="592"/>
      <c r="G71" s="592"/>
      <c r="H71" s="592"/>
      <c r="I71" s="592"/>
      <c r="J71" s="592"/>
      <c r="K71" s="592"/>
      <c r="L71" s="592"/>
      <c r="M71" s="592"/>
      <c r="N71" s="593"/>
    </row>
    <row r="72" spans="1:19" s="14" customFormat="1" ht="23.1" customHeight="1" thickBot="1" x14ac:dyDescent="0.25">
      <c r="A72" s="60"/>
      <c r="B72" s="530" t="s">
        <v>1366</v>
      </c>
      <c r="C72" s="533" t="s">
        <v>1367</v>
      </c>
      <c r="D72" s="534"/>
      <c r="E72" s="530" t="s">
        <v>1570</v>
      </c>
      <c r="F72" s="591"/>
      <c r="G72" s="591"/>
      <c r="H72" s="591"/>
      <c r="I72" s="591"/>
      <c r="J72" s="591"/>
      <c r="K72" s="591"/>
      <c r="L72" s="591"/>
      <c r="M72" s="591"/>
      <c r="N72" s="542" t="s">
        <v>1578</v>
      </c>
      <c r="O72" s="543"/>
      <c r="P72" s="544"/>
      <c r="Q72" s="555" t="s">
        <v>1572</v>
      </c>
      <c r="R72" s="555"/>
      <c r="S72" s="556"/>
    </row>
    <row r="73" spans="1:19" s="14" customFormat="1" ht="23.1" customHeight="1" thickBot="1" x14ac:dyDescent="0.25">
      <c r="A73" s="60"/>
      <c r="B73" s="531"/>
      <c r="C73" s="535"/>
      <c r="D73" s="536"/>
      <c r="E73" s="559" t="s">
        <v>1352</v>
      </c>
      <c r="F73" s="560"/>
      <c r="G73" s="561"/>
      <c r="H73" s="559" t="s">
        <v>1351</v>
      </c>
      <c r="I73" s="560"/>
      <c r="J73" s="561"/>
      <c r="K73" s="542" t="s">
        <v>384</v>
      </c>
      <c r="L73" s="543"/>
      <c r="M73" s="544"/>
      <c r="N73" s="545"/>
      <c r="O73" s="546"/>
      <c r="P73" s="547"/>
      <c r="Q73" s="557"/>
      <c r="R73" s="557"/>
      <c r="S73" s="558"/>
    </row>
    <row r="74" spans="1:19" s="14" customFormat="1" ht="24.75" customHeight="1" thickBot="1" x14ac:dyDescent="0.25">
      <c r="A74" s="60"/>
      <c r="B74" s="532"/>
      <c r="C74" s="537"/>
      <c r="D74" s="538"/>
      <c r="E74" s="47" t="s">
        <v>1353</v>
      </c>
      <c r="F74" s="47" t="s">
        <v>1417</v>
      </c>
      <c r="G74" s="47" t="s">
        <v>1363</v>
      </c>
      <c r="H74" s="47" t="s">
        <v>1353</v>
      </c>
      <c r="I74" s="47" t="s">
        <v>1417</v>
      </c>
      <c r="J74" s="47" t="s">
        <v>1363</v>
      </c>
      <c r="K74" s="47" t="s">
        <v>1353</v>
      </c>
      <c r="L74" s="47" t="s">
        <v>1417</v>
      </c>
      <c r="M74" s="47" t="s">
        <v>1363</v>
      </c>
      <c r="N74" s="47" t="s">
        <v>1353</v>
      </c>
      <c r="O74" s="86" t="s">
        <v>1417</v>
      </c>
      <c r="P74" s="87" t="s">
        <v>1363</v>
      </c>
      <c r="Q74" s="88" t="s">
        <v>1353</v>
      </c>
      <c r="R74" s="89" t="s">
        <v>1417</v>
      </c>
      <c r="S74" s="85" t="s">
        <v>1363</v>
      </c>
    </row>
    <row r="75" spans="1:19" s="14" customFormat="1" ht="23.1" customHeight="1" x14ac:dyDescent="0.2">
      <c r="A75" s="60"/>
      <c r="B75" s="92" t="s">
        <v>1373</v>
      </c>
      <c r="C75" s="575" t="s">
        <v>1356</v>
      </c>
      <c r="D75" s="575"/>
      <c r="E75" s="163">
        <f>SUM(E15:E27)</f>
        <v>0</v>
      </c>
      <c r="F75" s="163">
        <f>SUM(F15:F27)</f>
        <v>0</v>
      </c>
      <c r="G75" s="101" t="e">
        <f>E75/$E$69</f>
        <v>#DIV/0!</v>
      </c>
      <c r="H75" s="163">
        <f>SUM(G15:G27)</f>
        <v>0</v>
      </c>
      <c r="I75" s="196">
        <f>SUM(I15:I27)</f>
        <v>0</v>
      </c>
      <c r="J75" s="207" t="e">
        <f>H75/$G$69</f>
        <v>#DIV/0!</v>
      </c>
      <c r="K75" s="163">
        <f>SUM(J15:J27)</f>
        <v>0</v>
      </c>
      <c r="L75" s="163">
        <f>SUM(L15:L27)</f>
        <v>0</v>
      </c>
      <c r="M75" s="101" t="e">
        <f>K75/$J$69</f>
        <v>#DIV/0!</v>
      </c>
      <c r="N75" s="166">
        <f>SUM(M15:M27)</f>
        <v>0</v>
      </c>
      <c r="O75" s="166">
        <f>SUM(O15:O27)</f>
        <v>0</v>
      </c>
      <c r="P75" s="101" t="e">
        <f>N75/$M$69</f>
        <v>#DIV/0!</v>
      </c>
      <c r="Q75" s="169">
        <f>SUM(P15:P27)</f>
        <v>0</v>
      </c>
      <c r="R75" s="199">
        <f>SUM(R15:R27)</f>
        <v>0</v>
      </c>
      <c r="S75" s="101" t="e">
        <f>Q75/$P$69</f>
        <v>#DIV/0!</v>
      </c>
    </row>
    <row r="76" spans="1:19" s="14" customFormat="1" ht="23.1" customHeight="1" x14ac:dyDescent="0.2">
      <c r="A76" s="60"/>
      <c r="B76" s="93" t="s">
        <v>1375</v>
      </c>
      <c r="C76" s="578" t="s">
        <v>1372</v>
      </c>
      <c r="D76" s="578"/>
      <c r="E76" s="164">
        <f>SUM(E30:E68)</f>
        <v>0</v>
      </c>
      <c r="F76" s="164">
        <f>SUM(F30:F68)</f>
        <v>0</v>
      </c>
      <c r="G76" s="102" t="e">
        <f>E76/$E$69</f>
        <v>#DIV/0!</v>
      </c>
      <c r="H76" s="164">
        <f>SUM(G30:G68)</f>
        <v>0</v>
      </c>
      <c r="I76" s="197">
        <f>SUM(I30:I68)</f>
        <v>0</v>
      </c>
      <c r="J76" s="208" t="e">
        <f>H76/$G$69</f>
        <v>#DIV/0!</v>
      </c>
      <c r="K76" s="164">
        <f>SUM(J30:J68)</f>
        <v>0</v>
      </c>
      <c r="L76" s="164">
        <f>SUM(L30:L68)</f>
        <v>0</v>
      </c>
      <c r="M76" s="102" t="e">
        <f>K76/$J$69</f>
        <v>#DIV/0!</v>
      </c>
      <c r="N76" s="167">
        <f>SUM(M30:M68)</f>
        <v>0</v>
      </c>
      <c r="O76" s="167">
        <f>SUM(O30:O68)</f>
        <v>0</v>
      </c>
      <c r="P76" s="102" t="e">
        <f>N76/$M$69</f>
        <v>#DIV/0!</v>
      </c>
      <c r="Q76" s="171">
        <f>SUM(P30:P68)</f>
        <v>0</v>
      </c>
      <c r="R76" s="200">
        <f>SUM(R30:R68)</f>
        <v>0</v>
      </c>
      <c r="S76" s="102" t="e">
        <f>Q76/$P$69</f>
        <v>#DIV/0!</v>
      </c>
    </row>
    <row r="77" spans="1:19" s="14" customFormat="1" ht="23.1" customHeight="1" thickBot="1" x14ac:dyDescent="0.25">
      <c r="A77" s="60"/>
      <c r="B77" s="94" t="s">
        <v>1374</v>
      </c>
      <c r="C77" s="571" t="s">
        <v>1358</v>
      </c>
      <c r="D77" s="571"/>
      <c r="E77" s="165">
        <f>SUM(E28:E29)</f>
        <v>0</v>
      </c>
      <c r="F77" s="165">
        <f>SUM(F28:F29)</f>
        <v>0</v>
      </c>
      <c r="G77" s="103" t="e">
        <f>E77/$E$69</f>
        <v>#DIV/0!</v>
      </c>
      <c r="H77" s="165">
        <f>SUM(G28:G29)</f>
        <v>0</v>
      </c>
      <c r="I77" s="198">
        <f>SUM(I28:I29)</f>
        <v>0</v>
      </c>
      <c r="J77" s="209" t="e">
        <f>H77/$G$69</f>
        <v>#DIV/0!</v>
      </c>
      <c r="K77" s="165">
        <f>SUM(J28:J29)</f>
        <v>0</v>
      </c>
      <c r="L77" s="165">
        <f>SUM(L28:L29)</f>
        <v>0</v>
      </c>
      <c r="M77" s="103" t="e">
        <f>K77/$J$69</f>
        <v>#DIV/0!</v>
      </c>
      <c r="N77" s="168">
        <f>SUM(M28:M29)</f>
        <v>0</v>
      </c>
      <c r="O77" s="168">
        <f>SUM(O28:O29)</f>
        <v>0</v>
      </c>
      <c r="P77" s="103" t="e">
        <f>N77/$M$69</f>
        <v>#DIV/0!</v>
      </c>
      <c r="Q77" s="173">
        <f>SUM(P28:P29)</f>
        <v>0</v>
      </c>
      <c r="R77" s="201">
        <f>SUM(R28:R29)</f>
        <v>0</v>
      </c>
      <c r="S77" s="103" t="e">
        <f>Q77/$P$69</f>
        <v>#DIV/0!</v>
      </c>
    </row>
    <row r="78" spans="1:19" s="17" customFormat="1" ht="12" x14ac:dyDescent="0.2">
      <c r="A78" s="61"/>
      <c r="B78" s="15"/>
      <c r="C78" s="25"/>
      <c r="D78" s="16"/>
      <c r="E78" s="16"/>
      <c r="F78" s="14"/>
      <c r="G78" s="14"/>
      <c r="H78" s="14"/>
      <c r="I78" s="14"/>
      <c r="J78" s="14"/>
      <c r="L78" s="44"/>
    </row>
    <row r="79" spans="1:19" s="17" customFormat="1" ht="12.75" x14ac:dyDescent="0.2">
      <c r="A79" s="67"/>
      <c r="B79" s="36"/>
      <c r="C79" s="68"/>
      <c r="D79" s="39"/>
      <c r="E79" s="36"/>
      <c r="L79" s="44"/>
    </row>
    <row r="80" spans="1:19" s="69" customFormat="1" ht="18" customHeight="1" x14ac:dyDescent="0.2">
      <c r="B80" s="70" t="s">
        <v>1566</v>
      </c>
      <c r="C80" s="62"/>
      <c r="D80" s="71" t="s">
        <v>1564</v>
      </c>
      <c r="E80" s="72"/>
      <c r="G80" s="73"/>
      <c r="H80" s="569" t="s">
        <v>1568</v>
      </c>
      <c r="I80" s="570"/>
      <c r="J80" s="570"/>
      <c r="K80" s="570"/>
    </row>
    <row r="81" spans="1:11" s="69" customFormat="1" ht="14.25" customHeight="1" x14ac:dyDescent="0.2">
      <c r="A81" s="74"/>
      <c r="B81" s="72"/>
      <c r="C81" s="75"/>
      <c r="D81" s="76"/>
      <c r="E81" s="76"/>
      <c r="H81" s="568"/>
      <c r="I81" s="568"/>
      <c r="J81" s="568"/>
      <c r="K81" s="568"/>
    </row>
    <row r="82" spans="1:11" s="69" customFormat="1" ht="16.5" customHeight="1" x14ac:dyDescent="0.2">
      <c r="B82" s="77" t="s">
        <v>1567</v>
      </c>
      <c r="C82" s="63"/>
      <c r="H82" s="568"/>
      <c r="I82" s="568"/>
      <c r="J82" s="568"/>
      <c r="K82" s="568"/>
    </row>
    <row r="83" spans="1:11" s="79" customFormat="1" x14ac:dyDescent="0.25">
      <c r="A83" s="78"/>
      <c r="D83" s="78"/>
      <c r="E83" s="78"/>
    </row>
    <row r="84" spans="1:11" x14ac:dyDescent="0.25">
      <c r="C84" s="27"/>
    </row>
    <row r="85" spans="1:11" x14ac:dyDescent="0.25">
      <c r="C85" s="27"/>
    </row>
    <row r="86" spans="1:11" x14ac:dyDescent="0.25">
      <c r="C86" s="27"/>
    </row>
    <row r="91" spans="1:11" x14ac:dyDescent="0.25">
      <c r="C91" s="25"/>
    </row>
    <row r="92" spans="1:11" x14ac:dyDescent="0.25">
      <c r="C92" s="25"/>
    </row>
    <row r="93" spans="1:11" x14ac:dyDescent="0.25">
      <c r="C93" s="28"/>
    </row>
    <row r="94" spans="1:11" x14ac:dyDescent="0.25">
      <c r="C94" s="25"/>
    </row>
  </sheetData>
  <sheetProtection algorithmName="SHA-512" hashValue="VfC54z7LOJqz/9Y60sS76Ojfj9z5pW1kqfOYlk4J5vC9vxNWJOYia3IQ8Nec7iH2ndzU1jJlXg4XchV32CgbiQ==" saltValue="w3xy6/dgis/2gWB/IUaVJA==" spinCount="100000" sheet="1" formatRows="0" insertColumns="0"/>
  <mergeCells count="45">
    <mergeCell ref="C75:D75"/>
    <mergeCell ref="C77:D77"/>
    <mergeCell ref="E12:F12"/>
    <mergeCell ref="C69:D69"/>
    <mergeCell ref="N72:P73"/>
    <mergeCell ref="C76:D76"/>
    <mergeCell ref="G12:I12"/>
    <mergeCell ref="K69:L69"/>
    <mergeCell ref="C72:D74"/>
    <mergeCell ref="E72:M72"/>
    <mergeCell ref="B71:N71"/>
    <mergeCell ref="B72:B74"/>
    <mergeCell ref="D11:D13"/>
    <mergeCell ref="B11:B13"/>
    <mergeCell ref="K14:L14"/>
    <mergeCell ref="K13:L13"/>
    <mergeCell ref="H80:K80"/>
    <mergeCell ref="H81:K82"/>
    <mergeCell ref="Q1:R1"/>
    <mergeCell ref="Q72:S73"/>
    <mergeCell ref="E73:G73"/>
    <mergeCell ref="H73:J73"/>
    <mergeCell ref="K73:M73"/>
    <mergeCell ref="H69:I69"/>
    <mergeCell ref="H14:I14"/>
    <mergeCell ref="H13:I13"/>
    <mergeCell ref="N69:O69"/>
    <mergeCell ref="N14:O14"/>
    <mergeCell ref="N13:O13"/>
    <mergeCell ref="M11:O12"/>
    <mergeCell ref="P11:R12"/>
    <mergeCell ref="Q13:R13"/>
    <mergeCell ref="Q14:R14"/>
    <mergeCell ref="Q69:R69"/>
    <mergeCell ref="M1:O1"/>
    <mergeCell ref="C5:O5"/>
    <mergeCell ref="C6:O6"/>
    <mergeCell ref="C9:O9"/>
    <mergeCell ref="A1:E1"/>
    <mergeCell ref="F7:H7"/>
    <mergeCell ref="D3:L3"/>
    <mergeCell ref="A11:A13"/>
    <mergeCell ref="C11:C13"/>
    <mergeCell ref="J12:L12"/>
    <mergeCell ref="E11:L11"/>
  </mergeCells>
  <hyperlinks>
    <hyperlink ref="Q1:R1" location="'Почетна страна'!G8" display="Врати се на почетна страна" xr:uid="{879791BC-DDAF-472E-BCE9-C32776409959}"/>
  </hyperlinks>
  <printOptions horizontalCentered="1"/>
  <pageMargins left="0.23622047244094491" right="0.23622047244094491" top="0.47244094488188981" bottom="0.47244094488188981" header="0.31496062992125984" footer="0.31496062992125984"/>
  <pageSetup paperSize="9" scale="64" orientation="landscape" r:id="rId1"/>
  <headerFooter alignWithMargins="0">
    <oddFooter>&amp;C&amp;8&amp;P</oddFooter>
  </headerFooter>
  <rowBreaks count="1" manualBreakCount="1">
    <brk id="44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FAAB-F612-4C39-8598-563422396B4A}">
  <sheetPr>
    <tabColor theme="0" tint="-0.14999847407452621"/>
  </sheetPr>
  <dimension ref="A1:S74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5" style="21" customWidth="1"/>
    <col min="2" max="2" width="9.7109375" style="21" customWidth="1"/>
    <col min="3" max="3" width="45.7109375" style="23" customWidth="1"/>
    <col min="4" max="4" width="8.1406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85546875" style="6" customWidth="1"/>
    <col min="10" max="10" width="6.5703125" style="6" customWidth="1"/>
    <col min="11" max="11" width="6.7109375" style="6" customWidth="1"/>
    <col min="12" max="12" width="11.7109375" style="42" customWidth="1"/>
    <col min="13" max="13" width="6.7109375" style="6" customWidth="1"/>
    <col min="14" max="14" width="6.570312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1617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ht="18" customHeight="1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B7" s="129"/>
      <c r="C7" s="129"/>
      <c r="D7" s="129"/>
      <c r="E7" s="129"/>
      <c r="F7" s="513"/>
      <c r="G7" s="513"/>
      <c r="H7" s="513"/>
      <c r="I7" s="64" t="s">
        <v>1574</v>
      </c>
      <c r="J7" s="129"/>
      <c r="K7" s="129"/>
      <c r="L7" s="129"/>
      <c r="M7" s="129"/>
      <c r="N7" s="129"/>
    </row>
    <row r="8" spans="1:18" ht="9" customHeight="1" x14ac:dyDescent="0.25">
      <c r="B8" s="129"/>
      <c r="C8" s="129"/>
      <c r="D8" s="129"/>
      <c r="E8" s="129"/>
      <c r="F8" s="56"/>
      <c r="G8" s="56"/>
      <c r="H8" s="56"/>
      <c r="I8" s="64"/>
      <c r="J8" s="129"/>
      <c r="K8" s="129"/>
      <c r="L8" s="129"/>
      <c r="M8" s="129"/>
      <c r="N8" s="129"/>
    </row>
    <row r="9" spans="1:18" s="1" customFormat="1" ht="20.25" customHeight="1" x14ac:dyDescent="0.2">
      <c r="B9" s="3"/>
      <c r="C9" s="514" t="s">
        <v>1518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499" t="s">
        <v>1565</v>
      </c>
      <c r="B11" s="583" t="s">
        <v>1034</v>
      </c>
      <c r="C11" s="548" t="s">
        <v>1349</v>
      </c>
      <c r="D11" s="572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00"/>
      <c r="B12" s="584"/>
      <c r="C12" s="549"/>
      <c r="D12" s="573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501"/>
      <c r="B13" s="585"/>
      <c r="C13" s="550"/>
      <c r="D13" s="574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09">
        <v>1</v>
      </c>
      <c r="B14" s="110">
        <v>2</v>
      </c>
      <c r="C14" s="111">
        <v>3</v>
      </c>
      <c r="D14" s="112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371">
        <v>1</v>
      </c>
      <c r="B15" s="130" t="s">
        <v>1158</v>
      </c>
      <c r="C15" s="117" t="s">
        <v>1159</v>
      </c>
      <c r="D15" s="118">
        <v>31593</v>
      </c>
      <c r="E15" s="138"/>
      <c r="F15" s="139">
        <f>E15*D15</f>
        <v>0</v>
      </c>
      <c r="G15" s="184"/>
      <c r="H15" s="182"/>
      <c r="I15" s="202">
        <f t="shared" ref="I15:I48" si="0">G15*D15</f>
        <v>0</v>
      </c>
      <c r="J15" s="143">
        <f t="shared" ref="J15:J48" si="1">E15+G15</f>
        <v>0</v>
      </c>
      <c r="K15" s="145"/>
      <c r="L15" s="179">
        <f t="shared" ref="L15:L48" si="2">J15*D15</f>
        <v>0</v>
      </c>
      <c r="M15" s="144"/>
      <c r="N15" s="182"/>
      <c r="O15" s="179">
        <f t="shared" ref="O15:O48" si="3">M15*D15</f>
        <v>0</v>
      </c>
      <c r="P15" s="146"/>
      <c r="Q15" s="182"/>
      <c r="R15" s="179">
        <f t="shared" ref="R15:R48" si="4">P15*D15</f>
        <v>0</v>
      </c>
    </row>
    <row r="16" spans="1:18" s="1" customFormat="1" ht="22.5" x14ac:dyDescent="0.2">
      <c r="A16" s="371">
        <v>2</v>
      </c>
      <c r="B16" s="122" t="s">
        <v>1160</v>
      </c>
      <c r="C16" s="117" t="s">
        <v>1161</v>
      </c>
      <c r="D16" s="118">
        <v>25278</v>
      </c>
      <c r="E16" s="147"/>
      <c r="F16" s="148">
        <f>E16*D16</f>
        <v>0</v>
      </c>
      <c r="G16" s="185"/>
      <c r="H16" s="151"/>
      <c r="I16" s="142">
        <f t="shared" si="0"/>
        <v>0</v>
      </c>
      <c r="J16" s="143">
        <f t="shared" si="1"/>
        <v>0</v>
      </c>
      <c r="K16" s="150"/>
      <c r="L16" s="180">
        <f t="shared" si="2"/>
        <v>0</v>
      </c>
      <c r="M16" s="144"/>
      <c r="N16" s="151"/>
      <c r="O16" s="180">
        <f t="shared" si="3"/>
        <v>0</v>
      </c>
      <c r="P16" s="146"/>
      <c r="Q16" s="151"/>
      <c r="R16" s="180">
        <f t="shared" si="4"/>
        <v>0</v>
      </c>
    </row>
    <row r="17" spans="1:18" s="1" customFormat="1" ht="12.75" x14ac:dyDescent="0.2">
      <c r="A17" s="371">
        <v>3</v>
      </c>
      <c r="B17" s="122" t="s">
        <v>1162</v>
      </c>
      <c r="C17" s="117" t="s">
        <v>1163</v>
      </c>
      <c r="D17" s="118">
        <v>27727</v>
      </c>
      <c r="E17" s="147"/>
      <c r="F17" s="148">
        <f t="shared" ref="F17:F48" si="5">E17*D17</f>
        <v>0</v>
      </c>
      <c r="G17" s="185"/>
      <c r="H17" s="151"/>
      <c r="I17" s="142">
        <f t="shared" si="0"/>
        <v>0</v>
      </c>
      <c r="J17" s="143">
        <f t="shared" si="1"/>
        <v>0</v>
      </c>
      <c r="K17" s="150"/>
      <c r="L17" s="180">
        <f t="shared" si="2"/>
        <v>0</v>
      </c>
      <c r="M17" s="144"/>
      <c r="N17" s="151"/>
      <c r="O17" s="180">
        <f t="shared" si="3"/>
        <v>0</v>
      </c>
      <c r="P17" s="146"/>
      <c r="Q17" s="151"/>
      <c r="R17" s="180">
        <f t="shared" si="4"/>
        <v>0</v>
      </c>
    </row>
    <row r="18" spans="1:18" s="1" customFormat="1" ht="12.75" x14ac:dyDescent="0.2">
      <c r="A18" s="371">
        <v>4</v>
      </c>
      <c r="B18" s="122" t="s">
        <v>1164</v>
      </c>
      <c r="C18" s="117" t="s">
        <v>1603</v>
      </c>
      <c r="D18" s="118">
        <v>24808</v>
      </c>
      <c r="E18" s="147"/>
      <c r="F18" s="148">
        <f t="shared" si="5"/>
        <v>0</v>
      </c>
      <c r="G18" s="185"/>
      <c r="H18" s="151"/>
      <c r="I18" s="142">
        <f t="shared" si="0"/>
        <v>0</v>
      </c>
      <c r="J18" s="143">
        <f t="shared" si="1"/>
        <v>0</v>
      </c>
      <c r="K18" s="150"/>
      <c r="L18" s="180">
        <f t="shared" si="2"/>
        <v>0</v>
      </c>
      <c r="M18" s="144"/>
      <c r="N18" s="151"/>
      <c r="O18" s="180">
        <f t="shared" si="3"/>
        <v>0</v>
      </c>
      <c r="P18" s="146"/>
      <c r="Q18" s="151"/>
      <c r="R18" s="180">
        <f t="shared" si="4"/>
        <v>0</v>
      </c>
    </row>
    <row r="19" spans="1:18" s="1" customFormat="1" ht="12.75" x14ac:dyDescent="0.2">
      <c r="A19" s="371">
        <v>5</v>
      </c>
      <c r="B19" s="122" t="s">
        <v>1165</v>
      </c>
      <c r="C19" s="117" t="s">
        <v>1166</v>
      </c>
      <c r="D19" s="118">
        <v>23376</v>
      </c>
      <c r="E19" s="147"/>
      <c r="F19" s="148">
        <f t="shared" si="5"/>
        <v>0</v>
      </c>
      <c r="G19" s="185"/>
      <c r="H19" s="151"/>
      <c r="I19" s="142">
        <f t="shared" si="0"/>
        <v>0</v>
      </c>
      <c r="J19" s="143">
        <f t="shared" si="1"/>
        <v>0</v>
      </c>
      <c r="K19" s="150"/>
      <c r="L19" s="180">
        <f t="shared" si="2"/>
        <v>0</v>
      </c>
      <c r="M19" s="144"/>
      <c r="N19" s="151"/>
      <c r="O19" s="180">
        <f t="shared" si="3"/>
        <v>0</v>
      </c>
      <c r="P19" s="146"/>
      <c r="Q19" s="151"/>
      <c r="R19" s="180">
        <f t="shared" si="4"/>
        <v>0</v>
      </c>
    </row>
    <row r="20" spans="1:18" s="1" customFormat="1" ht="12.75" x14ac:dyDescent="0.2">
      <c r="A20" s="371">
        <v>6</v>
      </c>
      <c r="B20" s="122" t="s">
        <v>1167</v>
      </c>
      <c r="C20" s="117" t="s">
        <v>1168</v>
      </c>
      <c r="D20" s="118">
        <v>19690</v>
      </c>
      <c r="E20" s="147"/>
      <c r="F20" s="148">
        <f t="shared" si="5"/>
        <v>0</v>
      </c>
      <c r="G20" s="185"/>
      <c r="H20" s="151"/>
      <c r="I20" s="142">
        <f t="shared" si="0"/>
        <v>0</v>
      </c>
      <c r="J20" s="143">
        <f t="shared" si="1"/>
        <v>0</v>
      </c>
      <c r="K20" s="150"/>
      <c r="L20" s="180">
        <f t="shared" si="2"/>
        <v>0</v>
      </c>
      <c r="M20" s="144"/>
      <c r="N20" s="151"/>
      <c r="O20" s="180">
        <f t="shared" si="3"/>
        <v>0</v>
      </c>
      <c r="P20" s="146"/>
      <c r="Q20" s="151"/>
      <c r="R20" s="180">
        <f t="shared" si="4"/>
        <v>0</v>
      </c>
    </row>
    <row r="21" spans="1:18" s="1" customFormat="1" ht="12.75" x14ac:dyDescent="0.2">
      <c r="A21" s="371">
        <v>7</v>
      </c>
      <c r="B21" s="122" t="s">
        <v>1169</v>
      </c>
      <c r="C21" s="117" t="s">
        <v>1170</v>
      </c>
      <c r="D21" s="118">
        <v>13326</v>
      </c>
      <c r="E21" s="147"/>
      <c r="F21" s="148">
        <f t="shared" si="5"/>
        <v>0</v>
      </c>
      <c r="G21" s="185"/>
      <c r="H21" s="151"/>
      <c r="I21" s="142">
        <f t="shared" si="0"/>
        <v>0</v>
      </c>
      <c r="J21" s="143">
        <f t="shared" si="1"/>
        <v>0</v>
      </c>
      <c r="K21" s="150"/>
      <c r="L21" s="180">
        <f t="shared" si="2"/>
        <v>0</v>
      </c>
      <c r="M21" s="144"/>
      <c r="N21" s="151"/>
      <c r="O21" s="180">
        <f t="shared" si="3"/>
        <v>0</v>
      </c>
      <c r="P21" s="146"/>
      <c r="Q21" s="151"/>
      <c r="R21" s="180">
        <f t="shared" si="4"/>
        <v>0</v>
      </c>
    </row>
    <row r="22" spans="1:18" s="1" customFormat="1" ht="12.75" x14ac:dyDescent="0.2">
      <c r="A22" s="371">
        <v>8</v>
      </c>
      <c r="B22" s="122" t="s">
        <v>1171</v>
      </c>
      <c r="C22" s="117" t="s">
        <v>1604</v>
      </c>
      <c r="D22" s="118">
        <v>9957</v>
      </c>
      <c r="E22" s="147"/>
      <c r="F22" s="148">
        <f t="shared" si="5"/>
        <v>0</v>
      </c>
      <c r="G22" s="185"/>
      <c r="H22" s="151"/>
      <c r="I22" s="142">
        <f t="shared" si="0"/>
        <v>0</v>
      </c>
      <c r="J22" s="143">
        <f t="shared" si="1"/>
        <v>0</v>
      </c>
      <c r="K22" s="150"/>
      <c r="L22" s="180">
        <f t="shared" si="2"/>
        <v>0</v>
      </c>
      <c r="M22" s="144"/>
      <c r="N22" s="151"/>
      <c r="O22" s="180">
        <f t="shared" si="3"/>
        <v>0</v>
      </c>
      <c r="P22" s="146"/>
      <c r="Q22" s="151"/>
      <c r="R22" s="180">
        <f t="shared" si="4"/>
        <v>0</v>
      </c>
    </row>
    <row r="23" spans="1:18" s="1" customFormat="1" ht="12.75" x14ac:dyDescent="0.2">
      <c r="A23" s="371">
        <v>9</v>
      </c>
      <c r="B23" s="122" t="s">
        <v>1172</v>
      </c>
      <c r="C23" s="117" t="s">
        <v>1173</v>
      </c>
      <c r="D23" s="118">
        <v>7634</v>
      </c>
      <c r="E23" s="147"/>
      <c r="F23" s="148">
        <f t="shared" si="5"/>
        <v>0</v>
      </c>
      <c r="G23" s="185"/>
      <c r="H23" s="151"/>
      <c r="I23" s="142">
        <f t="shared" si="0"/>
        <v>0</v>
      </c>
      <c r="J23" s="143">
        <f t="shared" si="1"/>
        <v>0</v>
      </c>
      <c r="K23" s="150"/>
      <c r="L23" s="180">
        <f t="shared" si="2"/>
        <v>0</v>
      </c>
      <c r="M23" s="144"/>
      <c r="N23" s="151"/>
      <c r="O23" s="180">
        <f t="shared" si="3"/>
        <v>0</v>
      </c>
      <c r="P23" s="146"/>
      <c r="Q23" s="151"/>
      <c r="R23" s="180">
        <f t="shared" si="4"/>
        <v>0</v>
      </c>
    </row>
    <row r="24" spans="1:18" s="1" customFormat="1" ht="12.75" x14ac:dyDescent="0.2">
      <c r="A24" s="371">
        <v>10</v>
      </c>
      <c r="B24" s="122" t="s">
        <v>1174</v>
      </c>
      <c r="C24" s="117" t="s">
        <v>1175</v>
      </c>
      <c r="D24" s="118">
        <v>6901</v>
      </c>
      <c r="E24" s="147"/>
      <c r="F24" s="148">
        <f t="shared" si="5"/>
        <v>0</v>
      </c>
      <c r="G24" s="185"/>
      <c r="H24" s="151"/>
      <c r="I24" s="142">
        <f t="shared" si="0"/>
        <v>0</v>
      </c>
      <c r="J24" s="143">
        <f t="shared" si="1"/>
        <v>0</v>
      </c>
      <c r="K24" s="150"/>
      <c r="L24" s="180">
        <f t="shared" si="2"/>
        <v>0</v>
      </c>
      <c r="M24" s="144"/>
      <c r="N24" s="151"/>
      <c r="O24" s="180">
        <f t="shared" si="3"/>
        <v>0</v>
      </c>
      <c r="P24" s="146"/>
      <c r="Q24" s="151"/>
      <c r="R24" s="180">
        <f t="shared" si="4"/>
        <v>0</v>
      </c>
    </row>
    <row r="25" spans="1:18" s="1" customFormat="1" ht="12.75" x14ac:dyDescent="0.2">
      <c r="A25" s="371">
        <v>11</v>
      </c>
      <c r="B25" s="122" t="s">
        <v>1176</v>
      </c>
      <c r="C25" s="117" t="s">
        <v>1177</v>
      </c>
      <c r="D25" s="118">
        <v>17279</v>
      </c>
      <c r="E25" s="147"/>
      <c r="F25" s="148">
        <f t="shared" si="5"/>
        <v>0</v>
      </c>
      <c r="G25" s="185"/>
      <c r="H25" s="151"/>
      <c r="I25" s="142">
        <f t="shared" si="0"/>
        <v>0</v>
      </c>
      <c r="J25" s="143">
        <f t="shared" si="1"/>
        <v>0</v>
      </c>
      <c r="K25" s="150"/>
      <c r="L25" s="180">
        <f t="shared" si="2"/>
        <v>0</v>
      </c>
      <c r="M25" s="144"/>
      <c r="N25" s="151"/>
      <c r="O25" s="180">
        <f t="shared" si="3"/>
        <v>0</v>
      </c>
      <c r="P25" s="146"/>
      <c r="Q25" s="151"/>
      <c r="R25" s="180">
        <f t="shared" si="4"/>
        <v>0</v>
      </c>
    </row>
    <row r="26" spans="1:18" s="1" customFormat="1" ht="12.75" x14ac:dyDescent="0.2">
      <c r="A26" s="371">
        <v>12</v>
      </c>
      <c r="B26" s="122" t="s">
        <v>1178</v>
      </c>
      <c r="C26" s="117" t="s">
        <v>1605</v>
      </c>
      <c r="D26" s="118">
        <v>10773</v>
      </c>
      <c r="E26" s="147"/>
      <c r="F26" s="148">
        <f t="shared" si="5"/>
        <v>0</v>
      </c>
      <c r="G26" s="185"/>
      <c r="H26" s="151"/>
      <c r="I26" s="142">
        <f t="shared" si="0"/>
        <v>0</v>
      </c>
      <c r="J26" s="143">
        <f t="shared" si="1"/>
        <v>0</v>
      </c>
      <c r="K26" s="150"/>
      <c r="L26" s="180">
        <f t="shared" si="2"/>
        <v>0</v>
      </c>
      <c r="M26" s="144"/>
      <c r="N26" s="151"/>
      <c r="O26" s="180">
        <f t="shared" si="3"/>
        <v>0</v>
      </c>
      <c r="P26" s="146"/>
      <c r="Q26" s="151"/>
      <c r="R26" s="180">
        <f t="shared" si="4"/>
        <v>0</v>
      </c>
    </row>
    <row r="27" spans="1:18" s="1" customFormat="1" ht="12.75" x14ac:dyDescent="0.2">
      <c r="A27" s="371">
        <v>13</v>
      </c>
      <c r="B27" s="122" t="s">
        <v>1179</v>
      </c>
      <c r="C27" s="117" t="s">
        <v>1180</v>
      </c>
      <c r="D27" s="118">
        <v>22618</v>
      </c>
      <c r="E27" s="147"/>
      <c r="F27" s="148">
        <f t="shared" si="5"/>
        <v>0</v>
      </c>
      <c r="G27" s="185"/>
      <c r="H27" s="151"/>
      <c r="I27" s="142">
        <f t="shared" si="0"/>
        <v>0</v>
      </c>
      <c r="J27" s="143">
        <f t="shared" si="1"/>
        <v>0</v>
      </c>
      <c r="K27" s="150"/>
      <c r="L27" s="180">
        <f t="shared" si="2"/>
        <v>0</v>
      </c>
      <c r="M27" s="144"/>
      <c r="N27" s="151"/>
      <c r="O27" s="180">
        <f t="shared" si="3"/>
        <v>0</v>
      </c>
      <c r="P27" s="146"/>
      <c r="Q27" s="151"/>
      <c r="R27" s="180">
        <f t="shared" si="4"/>
        <v>0</v>
      </c>
    </row>
    <row r="28" spans="1:18" s="1" customFormat="1" ht="12.75" x14ac:dyDescent="0.2">
      <c r="A28" s="371">
        <v>14</v>
      </c>
      <c r="B28" s="122" t="s">
        <v>1181</v>
      </c>
      <c r="C28" s="117" t="s">
        <v>1182</v>
      </c>
      <c r="D28" s="118">
        <v>20710</v>
      </c>
      <c r="E28" s="147"/>
      <c r="F28" s="148">
        <f t="shared" si="5"/>
        <v>0</v>
      </c>
      <c r="G28" s="185"/>
      <c r="H28" s="151"/>
      <c r="I28" s="142">
        <f t="shared" si="0"/>
        <v>0</v>
      </c>
      <c r="J28" s="143">
        <f t="shared" si="1"/>
        <v>0</v>
      </c>
      <c r="K28" s="150"/>
      <c r="L28" s="180">
        <f t="shared" si="2"/>
        <v>0</v>
      </c>
      <c r="M28" s="144"/>
      <c r="N28" s="151"/>
      <c r="O28" s="180">
        <f t="shared" si="3"/>
        <v>0</v>
      </c>
      <c r="P28" s="146"/>
      <c r="Q28" s="151"/>
      <c r="R28" s="180">
        <f t="shared" si="4"/>
        <v>0</v>
      </c>
    </row>
    <row r="29" spans="1:18" s="1" customFormat="1" ht="12.75" x14ac:dyDescent="0.2">
      <c r="A29" s="371">
        <v>15</v>
      </c>
      <c r="B29" s="122" t="s">
        <v>1339</v>
      </c>
      <c r="C29" s="117" t="s">
        <v>1340</v>
      </c>
      <c r="D29" s="118">
        <v>30411</v>
      </c>
      <c r="E29" s="147"/>
      <c r="F29" s="148">
        <f t="shared" si="5"/>
        <v>0</v>
      </c>
      <c r="G29" s="185"/>
      <c r="H29" s="151"/>
      <c r="I29" s="142">
        <f t="shared" si="0"/>
        <v>0</v>
      </c>
      <c r="J29" s="143">
        <f t="shared" si="1"/>
        <v>0</v>
      </c>
      <c r="K29" s="150"/>
      <c r="L29" s="180">
        <f t="shared" si="2"/>
        <v>0</v>
      </c>
      <c r="M29" s="144"/>
      <c r="N29" s="151"/>
      <c r="O29" s="180">
        <f t="shared" si="3"/>
        <v>0</v>
      </c>
      <c r="P29" s="146"/>
      <c r="Q29" s="151"/>
      <c r="R29" s="180">
        <f t="shared" si="4"/>
        <v>0</v>
      </c>
    </row>
    <row r="30" spans="1:18" s="1" customFormat="1" ht="12.75" x14ac:dyDescent="0.2">
      <c r="A30" s="371">
        <v>16</v>
      </c>
      <c r="B30" s="122" t="s">
        <v>1341</v>
      </c>
      <c r="C30" s="117" t="s">
        <v>1343</v>
      </c>
      <c r="D30" s="118">
        <v>28504</v>
      </c>
      <c r="E30" s="147"/>
      <c r="F30" s="148">
        <f t="shared" si="5"/>
        <v>0</v>
      </c>
      <c r="G30" s="185"/>
      <c r="H30" s="151"/>
      <c r="I30" s="142">
        <f t="shared" si="0"/>
        <v>0</v>
      </c>
      <c r="J30" s="143">
        <f t="shared" si="1"/>
        <v>0</v>
      </c>
      <c r="K30" s="150"/>
      <c r="L30" s="180">
        <f t="shared" si="2"/>
        <v>0</v>
      </c>
      <c r="M30" s="144"/>
      <c r="N30" s="151"/>
      <c r="O30" s="180">
        <f t="shared" si="3"/>
        <v>0</v>
      </c>
      <c r="P30" s="146"/>
      <c r="Q30" s="151"/>
      <c r="R30" s="180">
        <f t="shared" si="4"/>
        <v>0</v>
      </c>
    </row>
    <row r="31" spans="1:18" s="1" customFormat="1" ht="22.5" x14ac:dyDescent="0.2">
      <c r="A31" s="371">
        <v>17</v>
      </c>
      <c r="B31" s="122" t="s">
        <v>1183</v>
      </c>
      <c r="C31" s="117" t="s">
        <v>1184</v>
      </c>
      <c r="D31" s="118">
        <v>22963</v>
      </c>
      <c r="E31" s="147"/>
      <c r="F31" s="148">
        <f t="shared" si="5"/>
        <v>0</v>
      </c>
      <c r="G31" s="185"/>
      <c r="H31" s="151"/>
      <c r="I31" s="142">
        <f t="shared" si="0"/>
        <v>0</v>
      </c>
      <c r="J31" s="143">
        <f t="shared" si="1"/>
        <v>0</v>
      </c>
      <c r="K31" s="150"/>
      <c r="L31" s="180">
        <f t="shared" si="2"/>
        <v>0</v>
      </c>
      <c r="M31" s="144"/>
      <c r="N31" s="151"/>
      <c r="O31" s="180">
        <f t="shared" si="3"/>
        <v>0</v>
      </c>
      <c r="P31" s="146"/>
      <c r="Q31" s="151"/>
      <c r="R31" s="180">
        <f t="shared" si="4"/>
        <v>0</v>
      </c>
    </row>
    <row r="32" spans="1:18" s="1" customFormat="1" ht="22.5" x14ac:dyDescent="0.2">
      <c r="A32" s="371">
        <v>18</v>
      </c>
      <c r="B32" s="122" t="s">
        <v>1185</v>
      </c>
      <c r="C32" s="117" t="s">
        <v>1186</v>
      </c>
      <c r="D32" s="118">
        <v>15042</v>
      </c>
      <c r="E32" s="147"/>
      <c r="F32" s="148">
        <f t="shared" si="5"/>
        <v>0</v>
      </c>
      <c r="G32" s="185"/>
      <c r="H32" s="151"/>
      <c r="I32" s="142">
        <f t="shared" si="0"/>
        <v>0</v>
      </c>
      <c r="J32" s="143">
        <f t="shared" si="1"/>
        <v>0</v>
      </c>
      <c r="K32" s="150"/>
      <c r="L32" s="180">
        <f t="shared" si="2"/>
        <v>0</v>
      </c>
      <c r="M32" s="144"/>
      <c r="N32" s="151"/>
      <c r="O32" s="180">
        <f t="shared" si="3"/>
        <v>0</v>
      </c>
      <c r="P32" s="146"/>
      <c r="Q32" s="151"/>
      <c r="R32" s="180">
        <f t="shared" si="4"/>
        <v>0</v>
      </c>
    </row>
    <row r="33" spans="1:18" s="1" customFormat="1" ht="12.75" x14ac:dyDescent="0.2">
      <c r="A33" s="371">
        <v>19</v>
      </c>
      <c r="B33" s="122" t="s">
        <v>1187</v>
      </c>
      <c r="C33" s="117" t="s">
        <v>1188</v>
      </c>
      <c r="D33" s="118">
        <v>16398</v>
      </c>
      <c r="E33" s="147"/>
      <c r="F33" s="148">
        <f t="shared" si="5"/>
        <v>0</v>
      </c>
      <c r="G33" s="185"/>
      <c r="H33" s="151"/>
      <c r="I33" s="142">
        <f t="shared" si="0"/>
        <v>0</v>
      </c>
      <c r="J33" s="143">
        <f t="shared" si="1"/>
        <v>0</v>
      </c>
      <c r="K33" s="150"/>
      <c r="L33" s="180">
        <f t="shared" si="2"/>
        <v>0</v>
      </c>
      <c r="M33" s="144"/>
      <c r="N33" s="151"/>
      <c r="O33" s="180">
        <f t="shared" si="3"/>
        <v>0</v>
      </c>
      <c r="P33" s="146"/>
      <c r="Q33" s="151"/>
      <c r="R33" s="180">
        <f t="shared" si="4"/>
        <v>0</v>
      </c>
    </row>
    <row r="34" spans="1:18" s="1" customFormat="1" ht="12.75" x14ac:dyDescent="0.2">
      <c r="A34" s="371">
        <v>20</v>
      </c>
      <c r="B34" s="122" t="s">
        <v>1189</v>
      </c>
      <c r="C34" s="117" t="s">
        <v>1190</v>
      </c>
      <c r="D34" s="118">
        <v>9316</v>
      </c>
      <c r="E34" s="147"/>
      <c r="F34" s="148">
        <f t="shared" si="5"/>
        <v>0</v>
      </c>
      <c r="G34" s="185"/>
      <c r="H34" s="151"/>
      <c r="I34" s="142">
        <f t="shared" si="0"/>
        <v>0</v>
      </c>
      <c r="J34" s="143">
        <f t="shared" si="1"/>
        <v>0</v>
      </c>
      <c r="K34" s="150"/>
      <c r="L34" s="180">
        <f t="shared" si="2"/>
        <v>0</v>
      </c>
      <c r="M34" s="144"/>
      <c r="N34" s="151"/>
      <c r="O34" s="180">
        <f t="shared" si="3"/>
        <v>0</v>
      </c>
      <c r="P34" s="146"/>
      <c r="Q34" s="151"/>
      <c r="R34" s="180">
        <f t="shared" si="4"/>
        <v>0</v>
      </c>
    </row>
    <row r="35" spans="1:18" s="1" customFormat="1" ht="12.75" x14ac:dyDescent="0.2">
      <c r="A35" s="371">
        <v>21</v>
      </c>
      <c r="B35" s="122" t="s">
        <v>1191</v>
      </c>
      <c r="C35" s="117" t="s">
        <v>1192</v>
      </c>
      <c r="D35" s="118">
        <v>19103</v>
      </c>
      <c r="E35" s="147"/>
      <c r="F35" s="148">
        <f t="shared" si="5"/>
        <v>0</v>
      </c>
      <c r="G35" s="185"/>
      <c r="H35" s="151"/>
      <c r="I35" s="142">
        <f t="shared" si="0"/>
        <v>0</v>
      </c>
      <c r="J35" s="143">
        <f t="shared" si="1"/>
        <v>0</v>
      </c>
      <c r="K35" s="150"/>
      <c r="L35" s="180">
        <f t="shared" si="2"/>
        <v>0</v>
      </c>
      <c r="M35" s="144"/>
      <c r="N35" s="151"/>
      <c r="O35" s="180">
        <f t="shared" si="3"/>
        <v>0</v>
      </c>
      <c r="P35" s="146"/>
      <c r="Q35" s="151"/>
      <c r="R35" s="180">
        <f t="shared" si="4"/>
        <v>0</v>
      </c>
    </row>
    <row r="36" spans="1:18" s="1" customFormat="1" ht="12.75" x14ac:dyDescent="0.2">
      <c r="A36" s="371">
        <v>22</v>
      </c>
      <c r="B36" s="122" t="s">
        <v>1193</v>
      </c>
      <c r="C36" s="117" t="s">
        <v>1194</v>
      </c>
      <c r="D36" s="118">
        <v>12231</v>
      </c>
      <c r="E36" s="147"/>
      <c r="F36" s="148">
        <f t="shared" si="5"/>
        <v>0</v>
      </c>
      <c r="G36" s="185"/>
      <c r="H36" s="151"/>
      <c r="I36" s="142">
        <f t="shared" si="0"/>
        <v>0</v>
      </c>
      <c r="J36" s="143">
        <f t="shared" si="1"/>
        <v>0</v>
      </c>
      <c r="K36" s="150"/>
      <c r="L36" s="180">
        <f t="shared" si="2"/>
        <v>0</v>
      </c>
      <c r="M36" s="144"/>
      <c r="N36" s="151"/>
      <c r="O36" s="180">
        <f t="shared" si="3"/>
        <v>0</v>
      </c>
      <c r="P36" s="146"/>
      <c r="Q36" s="151"/>
      <c r="R36" s="180">
        <f t="shared" si="4"/>
        <v>0</v>
      </c>
    </row>
    <row r="37" spans="1:18" s="1" customFormat="1" ht="12.75" x14ac:dyDescent="0.2">
      <c r="A37" s="371">
        <v>23</v>
      </c>
      <c r="B37" s="122" t="s">
        <v>1379</v>
      </c>
      <c r="C37" s="117" t="s">
        <v>1380</v>
      </c>
      <c r="D37" s="118">
        <v>91500</v>
      </c>
      <c r="E37" s="147"/>
      <c r="F37" s="148">
        <f t="shared" si="5"/>
        <v>0</v>
      </c>
      <c r="G37" s="185"/>
      <c r="H37" s="151"/>
      <c r="I37" s="142">
        <f t="shared" si="0"/>
        <v>0</v>
      </c>
      <c r="J37" s="143">
        <f t="shared" si="1"/>
        <v>0</v>
      </c>
      <c r="K37" s="150"/>
      <c r="L37" s="180">
        <f t="shared" si="2"/>
        <v>0</v>
      </c>
      <c r="M37" s="144"/>
      <c r="N37" s="151"/>
      <c r="O37" s="180">
        <f t="shared" si="3"/>
        <v>0</v>
      </c>
      <c r="P37" s="146"/>
      <c r="Q37" s="151"/>
      <c r="R37" s="180">
        <f t="shared" si="4"/>
        <v>0</v>
      </c>
    </row>
    <row r="38" spans="1:18" s="1" customFormat="1" ht="12.75" x14ac:dyDescent="0.2">
      <c r="A38" s="371">
        <v>24</v>
      </c>
      <c r="B38" s="122" t="s">
        <v>1381</v>
      </c>
      <c r="C38" s="117" t="s">
        <v>1382</v>
      </c>
      <c r="D38" s="118">
        <v>79300</v>
      </c>
      <c r="E38" s="147"/>
      <c r="F38" s="148">
        <f t="shared" si="5"/>
        <v>0</v>
      </c>
      <c r="G38" s="185"/>
      <c r="H38" s="151"/>
      <c r="I38" s="142">
        <f t="shared" si="0"/>
        <v>0</v>
      </c>
      <c r="J38" s="143">
        <f t="shared" si="1"/>
        <v>0</v>
      </c>
      <c r="K38" s="150"/>
      <c r="L38" s="180">
        <f t="shared" si="2"/>
        <v>0</v>
      </c>
      <c r="M38" s="144"/>
      <c r="N38" s="151"/>
      <c r="O38" s="180">
        <f t="shared" si="3"/>
        <v>0</v>
      </c>
      <c r="P38" s="146"/>
      <c r="Q38" s="151"/>
      <c r="R38" s="180">
        <f t="shared" si="4"/>
        <v>0</v>
      </c>
    </row>
    <row r="39" spans="1:18" s="1" customFormat="1" ht="12.75" x14ac:dyDescent="0.2">
      <c r="A39" s="371">
        <v>25</v>
      </c>
      <c r="B39" s="122" t="s">
        <v>1383</v>
      </c>
      <c r="C39" s="117" t="s">
        <v>1384</v>
      </c>
      <c r="D39" s="118">
        <v>82500</v>
      </c>
      <c r="E39" s="147"/>
      <c r="F39" s="148">
        <f t="shared" si="5"/>
        <v>0</v>
      </c>
      <c r="G39" s="185"/>
      <c r="H39" s="151"/>
      <c r="I39" s="142">
        <f t="shared" si="0"/>
        <v>0</v>
      </c>
      <c r="J39" s="143">
        <f t="shared" si="1"/>
        <v>0</v>
      </c>
      <c r="K39" s="150"/>
      <c r="L39" s="180">
        <f t="shared" si="2"/>
        <v>0</v>
      </c>
      <c r="M39" s="144"/>
      <c r="N39" s="151"/>
      <c r="O39" s="180">
        <f t="shared" si="3"/>
        <v>0</v>
      </c>
      <c r="P39" s="146"/>
      <c r="Q39" s="151"/>
      <c r="R39" s="180">
        <f t="shared" si="4"/>
        <v>0</v>
      </c>
    </row>
    <row r="40" spans="1:18" s="1" customFormat="1" ht="22.5" x14ac:dyDescent="0.2">
      <c r="A40" s="371">
        <v>26</v>
      </c>
      <c r="B40" s="122" t="s">
        <v>1385</v>
      </c>
      <c r="C40" s="117" t="s">
        <v>1386</v>
      </c>
      <c r="D40" s="118">
        <v>225000</v>
      </c>
      <c r="E40" s="147"/>
      <c r="F40" s="148">
        <f t="shared" si="5"/>
        <v>0</v>
      </c>
      <c r="G40" s="185"/>
      <c r="H40" s="151"/>
      <c r="I40" s="142">
        <f t="shared" si="0"/>
        <v>0</v>
      </c>
      <c r="J40" s="143">
        <f t="shared" si="1"/>
        <v>0</v>
      </c>
      <c r="K40" s="150"/>
      <c r="L40" s="180">
        <f t="shared" si="2"/>
        <v>0</v>
      </c>
      <c r="M40" s="144"/>
      <c r="N40" s="151"/>
      <c r="O40" s="180">
        <f t="shared" si="3"/>
        <v>0</v>
      </c>
      <c r="P40" s="146"/>
      <c r="Q40" s="151"/>
      <c r="R40" s="180">
        <f t="shared" si="4"/>
        <v>0</v>
      </c>
    </row>
    <row r="41" spans="1:18" s="1" customFormat="1" ht="22.5" x14ac:dyDescent="0.2">
      <c r="A41" s="371">
        <v>27</v>
      </c>
      <c r="B41" s="122" t="s">
        <v>1387</v>
      </c>
      <c r="C41" s="117" t="s">
        <v>1388</v>
      </c>
      <c r="D41" s="118">
        <v>305000</v>
      </c>
      <c r="E41" s="147"/>
      <c r="F41" s="148">
        <f t="shared" si="5"/>
        <v>0</v>
      </c>
      <c r="G41" s="185"/>
      <c r="H41" s="151"/>
      <c r="I41" s="142">
        <f t="shared" si="0"/>
        <v>0</v>
      </c>
      <c r="J41" s="143">
        <f t="shared" si="1"/>
        <v>0</v>
      </c>
      <c r="K41" s="150"/>
      <c r="L41" s="180">
        <f t="shared" si="2"/>
        <v>0</v>
      </c>
      <c r="M41" s="144"/>
      <c r="N41" s="151"/>
      <c r="O41" s="180">
        <f t="shared" si="3"/>
        <v>0</v>
      </c>
      <c r="P41" s="146"/>
      <c r="Q41" s="151"/>
      <c r="R41" s="180">
        <f t="shared" si="4"/>
        <v>0</v>
      </c>
    </row>
    <row r="42" spans="1:18" s="1" customFormat="1" ht="45" x14ac:dyDescent="0.2">
      <c r="A42" s="371">
        <v>28</v>
      </c>
      <c r="B42" s="122" t="s">
        <v>1389</v>
      </c>
      <c r="C42" s="117" t="s">
        <v>1390</v>
      </c>
      <c r="D42" s="118">
        <v>45750</v>
      </c>
      <c r="E42" s="147"/>
      <c r="F42" s="148">
        <f t="shared" si="5"/>
        <v>0</v>
      </c>
      <c r="G42" s="185"/>
      <c r="H42" s="151"/>
      <c r="I42" s="142">
        <f t="shared" si="0"/>
        <v>0</v>
      </c>
      <c r="J42" s="143">
        <f t="shared" si="1"/>
        <v>0</v>
      </c>
      <c r="K42" s="150"/>
      <c r="L42" s="180">
        <f t="shared" si="2"/>
        <v>0</v>
      </c>
      <c r="M42" s="144"/>
      <c r="N42" s="151"/>
      <c r="O42" s="180">
        <f t="shared" si="3"/>
        <v>0</v>
      </c>
      <c r="P42" s="146"/>
      <c r="Q42" s="151"/>
      <c r="R42" s="180">
        <f t="shared" si="4"/>
        <v>0</v>
      </c>
    </row>
    <row r="43" spans="1:18" s="1" customFormat="1" ht="45" x14ac:dyDescent="0.2">
      <c r="A43" s="371">
        <v>29</v>
      </c>
      <c r="B43" s="122" t="s">
        <v>1391</v>
      </c>
      <c r="C43" s="117" t="s">
        <v>1392</v>
      </c>
      <c r="D43" s="118">
        <v>104550</v>
      </c>
      <c r="E43" s="147"/>
      <c r="F43" s="148">
        <f t="shared" si="5"/>
        <v>0</v>
      </c>
      <c r="G43" s="185"/>
      <c r="H43" s="151"/>
      <c r="I43" s="142">
        <f t="shared" si="0"/>
        <v>0</v>
      </c>
      <c r="J43" s="143">
        <f t="shared" si="1"/>
        <v>0</v>
      </c>
      <c r="K43" s="150"/>
      <c r="L43" s="180">
        <f t="shared" si="2"/>
        <v>0</v>
      </c>
      <c r="M43" s="144"/>
      <c r="N43" s="151"/>
      <c r="O43" s="180">
        <f t="shared" si="3"/>
        <v>0</v>
      </c>
      <c r="P43" s="146"/>
      <c r="Q43" s="151"/>
      <c r="R43" s="180">
        <f t="shared" si="4"/>
        <v>0</v>
      </c>
    </row>
    <row r="44" spans="1:18" s="1" customFormat="1" ht="12.75" x14ac:dyDescent="0.2">
      <c r="A44" s="371">
        <v>30</v>
      </c>
      <c r="B44" s="122" t="s">
        <v>1393</v>
      </c>
      <c r="C44" s="117" t="s">
        <v>1394</v>
      </c>
      <c r="D44" s="118">
        <v>19500</v>
      </c>
      <c r="E44" s="147"/>
      <c r="F44" s="148">
        <f t="shared" si="5"/>
        <v>0</v>
      </c>
      <c r="G44" s="185"/>
      <c r="H44" s="151"/>
      <c r="I44" s="142">
        <f t="shared" si="0"/>
        <v>0</v>
      </c>
      <c r="J44" s="143">
        <f t="shared" si="1"/>
        <v>0</v>
      </c>
      <c r="K44" s="150"/>
      <c r="L44" s="180">
        <f t="shared" si="2"/>
        <v>0</v>
      </c>
      <c r="M44" s="144"/>
      <c r="N44" s="151"/>
      <c r="O44" s="180">
        <f t="shared" si="3"/>
        <v>0</v>
      </c>
      <c r="P44" s="146"/>
      <c r="Q44" s="151"/>
      <c r="R44" s="180">
        <f t="shared" si="4"/>
        <v>0</v>
      </c>
    </row>
    <row r="45" spans="1:18" s="1" customFormat="1" ht="12.75" x14ac:dyDescent="0.2">
      <c r="A45" s="371">
        <v>31</v>
      </c>
      <c r="B45" s="122" t="s">
        <v>1395</v>
      </c>
      <c r="C45" s="117" t="s">
        <v>1396</v>
      </c>
      <c r="D45" s="118">
        <v>34000</v>
      </c>
      <c r="E45" s="147"/>
      <c r="F45" s="148">
        <f t="shared" si="5"/>
        <v>0</v>
      </c>
      <c r="G45" s="185"/>
      <c r="H45" s="151"/>
      <c r="I45" s="142">
        <f t="shared" si="0"/>
        <v>0</v>
      </c>
      <c r="J45" s="143">
        <f t="shared" si="1"/>
        <v>0</v>
      </c>
      <c r="K45" s="150"/>
      <c r="L45" s="180">
        <f t="shared" si="2"/>
        <v>0</v>
      </c>
      <c r="M45" s="144"/>
      <c r="N45" s="151"/>
      <c r="O45" s="180">
        <f t="shared" si="3"/>
        <v>0</v>
      </c>
      <c r="P45" s="146"/>
      <c r="Q45" s="151"/>
      <c r="R45" s="180">
        <f t="shared" si="4"/>
        <v>0</v>
      </c>
    </row>
    <row r="46" spans="1:18" s="1" customFormat="1" ht="12.75" x14ac:dyDescent="0.2">
      <c r="A46" s="371">
        <v>32</v>
      </c>
      <c r="B46" s="122" t="s">
        <v>1397</v>
      </c>
      <c r="C46" s="117" t="s">
        <v>1398</v>
      </c>
      <c r="D46" s="118">
        <v>77000</v>
      </c>
      <c r="E46" s="147"/>
      <c r="F46" s="148">
        <f t="shared" si="5"/>
        <v>0</v>
      </c>
      <c r="G46" s="185"/>
      <c r="H46" s="151"/>
      <c r="I46" s="142">
        <f t="shared" si="0"/>
        <v>0</v>
      </c>
      <c r="J46" s="143">
        <f t="shared" si="1"/>
        <v>0</v>
      </c>
      <c r="K46" s="150"/>
      <c r="L46" s="180">
        <f t="shared" si="2"/>
        <v>0</v>
      </c>
      <c r="M46" s="144"/>
      <c r="N46" s="151"/>
      <c r="O46" s="180">
        <f t="shared" si="3"/>
        <v>0</v>
      </c>
      <c r="P46" s="146"/>
      <c r="Q46" s="151"/>
      <c r="R46" s="180">
        <f t="shared" si="4"/>
        <v>0</v>
      </c>
    </row>
    <row r="47" spans="1:18" s="1" customFormat="1" ht="12.75" x14ac:dyDescent="0.2">
      <c r="A47" s="371">
        <v>33</v>
      </c>
      <c r="B47" s="122" t="s">
        <v>1399</v>
      </c>
      <c r="C47" s="117" t="s">
        <v>1400</v>
      </c>
      <c r="D47" s="118">
        <v>15000</v>
      </c>
      <c r="E47" s="147"/>
      <c r="F47" s="148">
        <f t="shared" si="5"/>
        <v>0</v>
      </c>
      <c r="G47" s="185"/>
      <c r="H47" s="151"/>
      <c r="I47" s="142">
        <f t="shared" si="0"/>
        <v>0</v>
      </c>
      <c r="J47" s="143">
        <f t="shared" si="1"/>
        <v>0</v>
      </c>
      <c r="K47" s="150"/>
      <c r="L47" s="180">
        <f t="shared" si="2"/>
        <v>0</v>
      </c>
      <c r="M47" s="144"/>
      <c r="N47" s="151"/>
      <c r="O47" s="180">
        <f t="shared" si="3"/>
        <v>0</v>
      </c>
      <c r="P47" s="146"/>
      <c r="Q47" s="151"/>
      <c r="R47" s="180">
        <f t="shared" si="4"/>
        <v>0</v>
      </c>
    </row>
    <row r="48" spans="1:18" s="1" customFormat="1" ht="12.75" x14ac:dyDescent="0.2">
      <c r="A48" s="371">
        <v>34</v>
      </c>
      <c r="B48" s="122" t="s">
        <v>1401</v>
      </c>
      <c r="C48" s="117" t="s">
        <v>1402</v>
      </c>
      <c r="D48" s="118">
        <v>25000</v>
      </c>
      <c r="E48" s="147"/>
      <c r="F48" s="148">
        <f t="shared" si="5"/>
        <v>0</v>
      </c>
      <c r="G48" s="185"/>
      <c r="H48" s="151"/>
      <c r="I48" s="142">
        <f t="shared" si="0"/>
        <v>0</v>
      </c>
      <c r="J48" s="143">
        <f t="shared" si="1"/>
        <v>0</v>
      </c>
      <c r="K48" s="150"/>
      <c r="L48" s="180">
        <f t="shared" si="2"/>
        <v>0</v>
      </c>
      <c r="M48" s="144"/>
      <c r="N48" s="151"/>
      <c r="O48" s="180">
        <f t="shared" si="3"/>
        <v>0</v>
      </c>
      <c r="P48" s="146"/>
      <c r="Q48" s="151"/>
      <c r="R48" s="180">
        <f t="shared" si="4"/>
        <v>0</v>
      </c>
    </row>
    <row r="49" spans="1:19" s="1" customFormat="1" ht="13.5" thickBot="1" x14ac:dyDescent="0.25">
      <c r="A49" s="258"/>
      <c r="B49" s="131"/>
      <c r="C49" s="32"/>
      <c r="D49" s="31"/>
      <c r="E49" s="186"/>
      <c r="F49" s="187"/>
      <c r="G49" s="188"/>
      <c r="H49" s="211"/>
      <c r="I49" s="203"/>
      <c r="J49" s="189"/>
      <c r="K49" s="191"/>
      <c r="L49" s="206"/>
      <c r="M49" s="190"/>
      <c r="N49" s="211"/>
      <c r="O49" s="206"/>
      <c r="P49" s="192"/>
      <c r="Q49" s="211"/>
      <c r="R49" s="206"/>
    </row>
    <row r="50" spans="1:19" s="14" customFormat="1" ht="23.1" customHeight="1" thickBot="1" x14ac:dyDescent="0.25">
      <c r="A50" s="13"/>
      <c r="B50" s="29"/>
      <c r="C50" s="589" t="s">
        <v>1344</v>
      </c>
      <c r="D50" s="590"/>
      <c r="E50" s="193">
        <f>SUM(E15:E49)</f>
        <v>0</v>
      </c>
      <c r="F50" s="194">
        <f>SUM(F15:F49)</f>
        <v>0</v>
      </c>
      <c r="G50" s="194">
        <f>SUM(G15:G49)</f>
        <v>0</v>
      </c>
      <c r="H50" s="586">
        <f>SUM(I15:I49)</f>
        <v>0</v>
      </c>
      <c r="I50" s="587"/>
      <c r="J50" s="194">
        <f>SUM(J15:J49)</f>
        <v>0</v>
      </c>
      <c r="K50" s="586">
        <f>SUM(L15:L49)</f>
        <v>0</v>
      </c>
      <c r="L50" s="587"/>
      <c r="M50" s="195">
        <f>SUM(M15:M49)</f>
        <v>0</v>
      </c>
      <c r="N50" s="586">
        <f>SUM(O15:O49)</f>
        <v>0</v>
      </c>
      <c r="O50" s="587"/>
      <c r="P50" s="195">
        <f>SUM(P15:P49)</f>
        <v>0</v>
      </c>
      <c r="Q50" s="586">
        <f>SUM(R15:R49)</f>
        <v>0</v>
      </c>
      <c r="R50" s="587"/>
    </row>
    <row r="51" spans="1:19" s="14" customFormat="1" ht="23.1" customHeight="1" x14ac:dyDescent="0.2">
      <c r="A51" s="20"/>
      <c r="B51" s="20"/>
      <c r="C51" s="45"/>
      <c r="D51" s="45"/>
      <c r="E51" s="46"/>
      <c r="F51" s="46"/>
      <c r="G51" s="46"/>
      <c r="H51" s="46"/>
      <c r="I51" s="46"/>
      <c r="J51" s="46"/>
      <c r="L51" s="43"/>
    </row>
    <row r="52" spans="1:19" s="14" customFormat="1" ht="23.1" customHeight="1" thickBot="1" x14ac:dyDescent="0.3">
      <c r="A52" s="20"/>
      <c r="B52" s="593" t="s">
        <v>1355</v>
      </c>
      <c r="C52" s="592"/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3"/>
    </row>
    <row r="53" spans="1:19" s="14" customFormat="1" ht="23.1" customHeight="1" thickBot="1" x14ac:dyDescent="0.25">
      <c r="A53" s="530" t="s">
        <v>1366</v>
      </c>
      <c r="B53" s="600"/>
      <c r="C53" s="533" t="s">
        <v>1367</v>
      </c>
      <c r="D53" s="534"/>
      <c r="E53" s="530" t="s">
        <v>1570</v>
      </c>
      <c r="F53" s="591"/>
      <c r="G53" s="591"/>
      <c r="H53" s="591"/>
      <c r="I53" s="591"/>
      <c r="J53" s="591"/>
      <c r="K53" s="591"/>
      <c r="L53" s="591"/>
      <c r="M53" s="591"/>
      <c r="N53" s="542" t="s">
        <v>1578</v>
      </c>
      <c r="O53" s="543"/>
      <c r="P53" s="544"/>
      <c r="Q53" s="555" t="s">
        <v>1572</v>
      </c>
      <c r="R53" s="555"/>
      <c r="S53" s="556"/>
    </row>
    <row r="54" spans="1:19" s="14" customFormat="1" ht="23.1" customHeight="1" thickBot="1" x14ac:dyDescent="0.25">
      <c r="A54" s="531"/>
      <c r="B54" s="601"/>
      <c r="C54" s="535"/>
      <c r="D54" s="536"/>
      <c r="E54" s="559" t="s">
        <v>1352</v>
      </c>
      <c r="F54" s="560"/>
      <c r="G54" s="561"/>
      <c r="H54" s="559" t="s">
        <v>1351</v>
      </c>
      <c r="I54" s="560"/>
      <c r="J54" s="561"/>
      <c r="K54" s="542" t="s">
        <v>384</v>
      </c>
      <c r="L54" s="543"/>
      <c r="M54" s="544"/>
      <c r="N54" s="545"/>
      <c r="O54" s="546"/>
      <c r="P54" s="547"/>
      <c r="Q54" s="557"/>
      <c r="R54" s="557"/>
      <c r="S54" s="558"/>
    </row>
    <row r="55" spans="1:19" s="14" customFormat="1" ht="30.95" customHeight="1" thickBot="1" x14ac:dyDescent="0.25">
      <c r="A55" s="532"/>
      <c r="B55" s="602"/>
      <c r="C55" s="537"/>
      <c r="D55" s="538"/>
      <c r="E55" s="47" t="s">
        <v>1353</v>
      </c>
      <c r="F55" s="47" t="s">
        <v>1417</v>
      </c>
      <c r="G55" s="47" t="s">
        <v>1363</v>
      </c>
      <c r="H55" s="47" t="s">
        <v>1353</v>
      </c>
      <c r="I55" s="47" t="s">
        <v>1417</v>
      </c>
      <c r="J55" s="47" t="s">
        <v>1363</v>
      </c>
      <c r="K55" s="47" t="s">
        <v>1353</v>
      </c>
      <c r="L55" s="47" t="s">
        <v>1417</v>
      </c>
      <c r="M55" s="47" t="s">
        <v>1363</v>
      </c>
      <c r="N55" s="47" t="s">
        <v>1353</v>
      </c>
      <c r="O55" s="86" t="s">
        <v>1417</v>
      </c>
      <c r="P55" s="87" t="s">
        <v>1363</v>
      </c>
      <c r="Q55" s="88" t="s">
        <v>1353</v>
      </c>
      <c r="R55" s="89" t="s">
        <v>1417</v>
      </c>
      <c r="S55" s="85" t="s">
        <v>1363</v>
      </c>
    </row>
    <row r="56" spans="1:19" s="14" customFormat="1" ht="39.75" customHeight="1" x14ac:dyDescent="0.2">
      <c r="A56" s="596" t="s">
        <v>1421</v>
      </c>
      <c r="B56" s="597"/>
      <c r="C56" s="575" t="s">
        <v>1356</v>
      </c>
      <c r="D56" s="575"/>
      <c r="E56" s="213">
        <f>SUM(E15:E30)+E37+E38+E39+E40+E41+E43+E44+E45+E46+E47+E48</f>
        <v>0</v>
      </c>
      <c r="F56" s="213">
        <f>SUM(F15:F30)+F37+F38+F39+F40+F41+F43+F44+F45+F46+F47+F48</f>
        <v>0</v>
      </c>
      <c r="G56" s="125" t="e">
        <f>E56/$E$50</f>
        <v>#DIV/0!</v>
      </c>
      <c r="H56" s="213">
        <f>SUM(G15:G30)+G37+G38+G39+G40+G41+G43+G44+G45+G46+G47+G48</f>
        <v>0</v>
      </c>
      <c r="I56" s="213">
        <f>SUM(I15:I30)+I37+I38+I39+I40+I41+I43+I44+I45+I46+I47+I48</f>
        <v>0</v>
      </c>
      <c r="J56" s="135" t="e">
        <f>H56/$G$50</f>
        <v>#DIV/0!</v>
      </c>
      <c r="K56" s="163">
        <f>SUM(J15:J30)+J37+J38+J39+J40+J41+J43+J44+J45+J46+J47+J48</f>
        <v>0</v>
      </c>
      <c r="L56" s="163">
        <f>SUM(L15:L30)+L37+L38+L39+L40+L41+L43+L44+L45+L46+L47+L48</f>
        <v>0</v>
      </c>
      <c r="M56" s="95" t="e">
        <f>K56/$J$50</f>
        <v>#DIV/0!</v>
      </c>
      <c r="N56" s="166">
        <f>SUM(M15:M30)+M37+M38+M39+M40+M41+M43+M44+M45+M46+M47+M48</f>
        <v>0</v>
      </c>
      <c r="O56" s="166">
        <f>SUM(O15:O30)+O37+O38+O39+O40+O41+O43+O44+O45+O46+O47+O48</f>
        <v>0</v>
      </c>
      <c r="P56" s="95" t="e">
        <f>N56/$M$50</f>
        <v>#DIV/0!</v>
      </c>
      <c r="Q56" s="217">
        <f>SUM(P15:P30)+P37+P38+P39+P40+P41+P43+P44+P45+P46+P47+P48</f>
        <v>0</v>
      </c>
      <c r="R56" s="169">
        <f>SUM(R15:R30)+R37+R38+R39+R40+R41+R43+R44+R45+R46+R47+R48</f>
        <v>0</v>
      </c>
      <c r="S56" s="95" t="e">
        <f>Q56/$P$50</f>
        <v>#DIV/0!</v>
      </c>
    </row>
    <row r="57" spans="1:19" s="14" customFormat="1" ht="29.25" customHeight="1" x14ac:dyDescent="0.2">
      <c r="A57" s="598" t="s">
        <v>1403</v>
      </c>
      <c r="B57" s="599"/>
      <c r="C57" s="578" t="s">
        <v>1372</v>
      </c>
      <c r="D57" s="578"/>
      <c r="E57" s="214">
        <f>SUM(E31:E36)+E42</f>
        <v>0</v>
      </c>
      <c r="F57" s="214">
        <f>SUM(F31:F36)+F42</f>
        <v>0</v>
      </c>
      <c r="G57" s="128" t="e">
        <f>E57/$E$50</f>
        <v>#DIV/0!</v>
      </c>
      <c r="H57" s="214">
        <f>SUM(G31:G36)+G42</f>
        <v>0</v>
      </c>
      <c r="I57" s="214">
        <f>SUM(I31:I36)+I42</f>
        <v>0</v>
      </c>
      <c r="J57" s="216" t="e">
        <f>H57/$G$50</f>
        <v>#DIV/0!</v>
      </c>
      <c r="K57" s="164">
        <f>SUM(J31:J36)+J42</f>
        <v>0</v>
      </c>
      <c r="L57" s="164">
        <f>SUM(L31:L36)+L42</f>
        <v>0</v>
      </c>
      <c r="M57" s="96" t="e">
        <f>K57/$J$50</f>
        <v>#DIV/0!</v>
      </c>
      <c r="N57" s="167">
        <f>SUM(M31:M36)+M42</f>
        <v>0</v>
      </c>
      <c r="O57" s="167">
        <f>SUM(O31:O36)+O42</f>
        <v>0</v>
      </c>
      <c r="P57" s="99" t="e">
        <f>N57/$M$50</f>
        <v>#DIV/0!</v>
      </c>
      <c r="Q57" s="218">
        <f>SUM(P31:P36)+P42</f>
        <v>0</v>
      </c>
      <c r="R57" s="171">
        <f>SUM(R31:R36)+R42</f>
        <v>0</v>
      </c>
      <c r="S57" s="96" t="e">
        <f>Q57/$P$50</f>
        <v>#DIV/0!</v>
      </c>
    </row>
    <row r="58" spans="1:19" s="14" customFormat="1" ht="23.1" customHeight="1" thickBot="1" x14ac:dyDescent="0.25">
      <c r="A58" s="594" t="s">
        <v>1404</v>
      </c>
      <c r="B58" s="595"/>
      <c r="C58" s="571" t="s">
        <v>1358</v>
      </c>
      <c r="D58" s="571"/>
      <c r="E58" s="165">
        <v>0</v>
      </c>
      <c r="F58" s="165">
        <v>0</v>
      </c>
      <c r="G58" s="127" t="e">
        <f>E58/$E$50</f>
        <v>#DIV/0!</v>
      </c>
      <c r="H58" s="215">
        <v>0</v>
      </c>
      <c r="I58" s="198">
        <v>0</v>
      </c>
      <c r="J58" s="137" t="e">
        <f>H58/$G$50</f>
        <v>#DIV/0!</v>
      </c>
      <c r="K58" s="165">
        <v>0</v>
      </c>
      <c r="L58" s="165">
        <v>0</v>
      </c>
      <c r="M58" s="97" t="e">
        <f>K58/$J$50</f>
        <v>#DIV/0!</v>
      </c>
      <c r="N58" s="168">
        <v>0</v>
      </c>
      <c r="O58" s="168">
        <v>0</v>
      </c>
      <c r="P58" s="100" t="e">
        <f>N58/$M$50</f>
        <v>#DIV/0!</v>
      </c>
      <c r="Q58" s="219">
        <v>0</v>
      </c>
      <c r="R58" s="173">
        <v>0</v>
      </c>
      <c r="S58" s="97" t="e">
        <f>Q58/$P$50</f>
        <v>#DIV/0!</v>
      </c>
    </row>
    <row r="59" spans="1:19" s="17" customFormat="1" ht="12" x14ac:dyDescent="0.2">
      <c r="A59" s="15"/>
      <c r="B59" s="15"/>
      <c r="C59" s="25"/>
      <c r="D59" s="16"/>
      <c r="E59" s="16"/>
      <c r="F59" s="14"/>
      <c r="G59" s="14"/>
      <c r="H59" s="14"/>
      <c r="I59" s="14"/>
      <c r="J59" s="14"/>
      <c r="L59" s="44"/>
    </row>
    <row r="60" spans="1:19" s="17" customFormat="1" ht="12.75" x14ac:dyDescent="0.2">
      <c r="A60" s="36"/>
      <c r="B60" s="36"/>
      <c r="C60" s="68"/>
      <c r="D60" s="39"/>
      <c r="E60" s="36"/>
      <c r="L60" s="44"/>
    </row>
    <row r="61" spans="1:19" s="69" customFormat="1" ht="18" customHeight="1" x14ac:dyDescent="0.2">
      <c r="B61" s="70" t="s">
        <v>1566</v>
      </c>
      <c r="C61" s="62"/>
      <c r="D61" s="71" t="s">
        <v>1564</v>
      </c>
      <c r="E61" s="72"/>
      <c r="G61" s="73"/>
      <c r="H61" s="569" t="s">
        <v>1568</v>
      </c>
      <c r="I61" s="570"/>
      <c r="J61" s="570"/>
      <c r="K61" s="570"/>
    </row>
    <row r="62" spans="1:19" s="69" customFormat="1" ht="14.25" customHeight="1" x14ac:dyDescent="0.2">
      <c r="A62" s="74"/>
      <c r="B62" s="72"/>
      <c r="C62" s="75"/>
      <c r="D62" s="76"/>
      <c r="E62" s="76"/>
      <c r="H62" s="568"/>
      <c r="I62" s="568"/>
      <c r="J62" s="568"/>
      <c r="K62" s="568"/>
    </row>
    <row r="63" spans="1:19" s="69" customFormat="1" ht="16.5" customHeight="1" x14ac:dyDescent="0.2">
      <c r="B63" s="77" t="s">
        <v>1567</v>
      </c>
      <c r="C63" s="63"/>
      <c r="H63" s="568"/>
      <c r="I63" s="568"/>
      <c r="J63" s="568"/>
      <c r="K63" s="568"/>
    </row>
    <row r="64" spans="1:19" x14ac:dyDescent="0.25">
      <c r="C64" s="27"/>
    </row>
    <row r="65" spans="3:3" x14ac:dyDescent="0.25">
      <c r="C65" s="27"/>
    </row>
    <row r="66" spans="3:3" x14ac:dyDescent="0.25">
      <c r="C66" s="27"/>
    </row>
    <row r="71" spans="3:3" x14ac:dyDescent="0.25">
      <c r="C71" s="25"/>
    </row>
    <row r="72" spans="3:3" x14ac:dyDescent="0.25">
      <c r="C72" s="25"/>
    </row>
    <row r="73" spans="3:3" x14ac:dyDescent="0.25">
      <c r="C73" s="28"/>
    </row>
    <row r="74" spans="3:3" x14ac:dyDescent="0.25">
      <c r="C74" s="25"/>
    </row>
  </sheetData>
  <sheetProtection algorithmName="SHA-512" hashValue="54P4T6YxdjZYHYJ4LMVcTMQY0m+vgSYHRG7CKTwgdsL1SID0osHUH9ij2Xxp36bPZTuxALbsma+Xe0FwT8/SBw==" saltValue="85tzRAiJnUYO+dWnrFKjnw==" spinCount="100000" sheet="1" formatRows="0" insertColumns="0" insertHyperlinks="0"/>
  <mergeCells count="48">
    <mergeCell ref="H62:K63"/>
    <mergeCell ref="D3:L3"/>
    <mergeCell ref="C11:C13"/>
    <mergeCell ref="D11:D13"/>
    <mergeCell ref="E12:F12"/>
    <mergeCell ref="E11:L11"/>
    <mergeCell ref="C58:D58"/>
    <mergeCell ref="J12:L12"/>
    <mergeCell ref="E54:G54"/>
    <mergeCell ref="H54:J54"/>
    <mergeCell ref="K54:M54"/>
    <mergeCell ref="G12:I12"/>
    <mergeCell ref="K50:L50"/>
    <mergeCell ref="K14:L14"/>
    <mergeCell ref="K13:L13"/>
    <mergeCell ref="Q53:S54"/>
    <mergeCell ref="H61:K61"/>
    <mergeCell ref="Q50:R50"/>
    <mergeCell ref="N14:O14"/>
    <mergeCell ref="N53:P54"/>
    <mergeCell ref="N50:O50"/>
    <mergeCell ref="A58:B58"/>
    <mergeCell ref="H50:I50"/>
    <mergeCell ref="H14:I14"/>
    <mergeCell ref="H13:I13"/>
    <mergeCell ref="C56:D56"/>
    <mergeCell ref="C57:D57"/>
    <mergeCell ref="C53:D55"/>
    <mergeCell ref="A56:B56"/>
    <mergeCell ref="A57:B57"/>
    <mergeCell ref="A11:A13"/>
    <mergeCell ref="E53:M53"/>
    <mergeCell ref="C50:D50"/>
    <mergeCell ref="B52:N52"/>
    <mergeCell ref="A53:B55"/>
    <mergeCell ref="A1:E1"/>
    <mergeCell ref="M1:O1"/>
    <mergeCell ref="Q14:R14"/>
    <mergeCell ref="P11:R12"/>
    <mergeCell ref="F7:H7"/>
    <mergeCell ref="C6:O6"/>
    <mergeCell ref="C5:O5"/>
    <mergeCell ref="Q1:R1"/>
    <mergeCell ref="C9:O9"/>
    <mergeCell ref="Q13:R13"/>
    <mergeCell ref="N13:O13"/>
    <mergeCell ref="M11:O12"/>
    <mergeCell ref="B11:B13"/>
  </mergeCells>
  <hyperlinks>
    <hyperlink ref="Q1:R1" location="'Почетна страна'!G8" display="Врати се на почетна страна" xr:uid="{4CEB7482-3F95-4CB5-9CEE-BDF4DF48C050}"/>
  </hyperlinks>
  <printOptions horizontalCentered="1"/>
  <pageMargins left="0.23622047244094491" right="0.23622047244094491" top="0.47244094488188981" bottom="0.47244094488188981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42" max="1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9895-922D-4AD9-A5B4-C9AD4F4851F3}">
  <sheetPr>
    <tabColor theme="0" tint="-0.14999847407452621"/>
  </sheetPr>
  <dimension ref="A1:S69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5703125" style="21" customWidth="1"/>
    <col min="3" max="3" width="45.570312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3" width="6.7109375" style="6" customWidth="1"/>
    <col min="14" max="14" width="6.5703125" style="6" customWidth="1"/>
    <col min="15" max="15" width="11.7109375" style="6" customWidth="1"/>
    <col min="16" max="17" width="6.570312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1618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.75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.75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9" customHeight="1" x14ac:dyDescent="0.25">
      <c r="A8" s="65"/>
      <c r="B8" s="65"/>
      <c r="C8" s="65"/>
      <c r="D8" s="65"/>
      <c r="E8" s="65"/>
      <c r="F8" s="98"/>
      <c r="G8" s="56"/>
      <c r="H8" s="56"/>
      <c r="I8" s="64"/>
      <c r="J8" s="65"/>
      <c r="K8" s="65"/>
      <c r="L8" s="65"/>
      <c r="M8" s="65"/>
      <c r="N8" s="65"/>
    </row>
    <row r="9" spans="1:18" x14ac:dyDescent="0.25">
      <c r="B9" s="53"/>
      <c r="C9" s="514" t="s">
        <v>1406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499" t="s">
        <v>1565</v>
      </c>
      <c r="B11" s="583" t="s">
        <v>1034</v>
      </c>
      <c r="C11" s="548" t="s">
        <v>1349</v>
      </c>
      <c r="D11" s="572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00"/>
      <c r="B12" s="584"/>
      <c r="C12" s="549"/>
      <c r="D12" s="573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501"/>
      <c r="B13" s="585"/>
      <c r="C13" s="550"/>
      <c r="D13" s="574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09">
        <v>1</v>
      </c>
      <c r="B14" s="110">
        <v>2</v>
      </c>
      <c r="C14" s="111">
        <v>3</v>
      </c>
      <c r="D14" s="112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90">
        <v>1</v>
      </c>
      <c r="B15" s="84" t="s">
        <v>1195</v>
      </c>
      <c r="C15" s="40" t="s">
        <v>322</v>
      </c>
      <c r="D15" s="31">
        <v>636400</v>
      </c>
      <c r="E15" s="228"/>
      <c r="F15" s="229">
        <f>E15*D15</f>
        <v>0</v>
      </c>
      <c r="G15" s="230"/>
      <c r="H15" s="247"/>
      <c r="I15" s="244">
        <f t="shared" ref="I15:I42" si="0">G15*D15</f>
        <v>0</v>
      </c>
      <c r="J15" s="231">
        <f t="shared" ref="J15:J42" si="1">E15+G15</f>
        <v>0</v>
      </c>
      <c r="K15" s="233"/>
      <c r="L15" s="250">
        <f t="shared" ref="L15:L42" si="2">J15*D15</f>
        <v>0</v>
      </c>
      <c r="M15" s="232"/>
      <c r="N15" s="247"/>
      <c r="O15" s="255">
        <f t="shared" ref="O15:O42" si="3">M15*D15</f>
        <v>0</v>
      </c>
      <c r="P15" s="234"/>
      <c r="Q15" s="247"/>
      <c r="R15" s="255">
        <f t="shared" ref="R15:R42" si="4">P15*D15</f>
        <v>0</v>
      </c>
    </row>
    <row r="16" spans="1:18" s="1" customFormat="1" ht="12.75" x14ac:dyDescent="0.2">
      <c r="A16" s="90">
        <v>2</v>
      </c>
      <c r="B16" s="84" t="s">
        <v>1196</v>
      </c>
      <c r="C16" s="40" t="s">
        <v>1197</v>
      </c>
      <c r="D16" s="31">
        <v>87139</v>
      </c>
      <c r="E16" s="235"/>
      <c r="F16" s="236">
        <f>E16*D16</f>
        <v>0</v>
      </c>
      <c r="G16" s="237"/>
      <c r="H16" s="248"/>
      <c r="I16" s="245">
        <f t="shared" si="0"/>
        <v>0</v>
      </c>
      <c r="J16" s="231">
        <f t="shared" si="1"/>
        <v>0</v>
      </c>
      <c r="K16" s="238"/>
      <c r="L16" s="251">
        <f t="shared" si="2"/>
        <v>0</v>
      </c>
      <c r="M16" s="232"/>
      <c r="N16" s="248"/>
      <c r="O16" s="256">
        <f t="shared" si="3"/>
        <v>0</v>
      </c>
      <c r="P16" s="234"/>
      <c r="Q16" s="248"/>
      <c r="R16" s="256">
        <f t="shared" si="4"/>
        <v>0</v>
      </c>
    </row>
    <row r="17" spans="1:18" s="1" customFormat="1" ht="12.75" x14ac:dyDescent="0.2">
      <c r="A17" s="90">
        <v>3</v>
      </c>
      <c r="B17" s="84" t="s">
        <v>1198</v>
      </c>
      <c r="C17" s="40" t="s">
        <v>1199</v>
      </c>
      <c r="D17" s="31">
        <v>48223</v>
      </c>
      <c r="E17" s="235"/>
      <c r="F17" s="236">
        <f t="shared" ref="F17:F42" si="5">E17*D17</f>
        <v>0</v>
      </c>
      <c r="G17" s="237"/>
      <c r="H17" s="248"/>
      <c r="I17" s="245">
        <f t="shared" si="0"/>
        <v>0</v>
      </c>
      <c r="J17" s="231">
        <f t="shared" si="1"/>
        <v>0</v>
      </c>
      <c r="K17" s="238"/>
      <c r="L17" s="251">
        <f t="shared" si="2"/>
        <v>0</v>
      </c>
      <c r="M17" s="232"/>
      <c r="N17" s="248"/>
      <c r="O17" s="256">
        <f t="shared" si="3"/>
        <v>0</v>
      </c>
      <c r="P17" s="234"/>
      <c r="Q17" s="248"/>
      <c r="R17" s="256">
        <f t="shared" si="4"/>
        <v>0</v>
      </c>
    </row>
    <row r="18" spans="1:18" s="1" customFormat="1" ht="12.75" x14ac:dyDescent="0.2">
      <c r="A18" s="90">
        <v>4</v>
      </c>
      <c r="B18" s="84" t="s">
        <v>1200</v>
      </c>
      <c r="C18" s="40" t="s">
        <v>1201</v>
      </c>
      <c r="D18" s="31">
        <v>28080</v>
      </c>
      <c r="E18" s="235"/>
      <c r="F18" s="236">
        <f t="shared" si="5"/>
        <v>0</v>
      </c>
      <c r="G18" s="237"/>
      <c r="H18" s="248"/>
      <c r="I18" s="245">
        <f t="shared" si="0"/>
        <v>0</v>
      </c>
      <c r="J18" s="231">
        <f t="shared" si="1"/>
        <v>0</v>
      </c>
      <c r="K18" s="238"/>
      <c r="L18" s="251">
        <f t="shared" si="2"/>
        <v>0</v>
      </c>
      <c r="M18" s="232"/>
      <c r="N18" s="248"/>
      <c r="O18" s="256">
        <f t="shared" si="3"/>
        <v>0</v>
      </c>
      <c r="P18" s="234"/>
      <c r="Q18" s="248"/>
      <c r="R18" s="256">
        <f t="shared" si="4"/>
        <v>0</v>
      </c>
    </row>
    <row r="19" spans="1:18" s="1" customFormat="1" ht="12.75" x14ac:dyDescent="0.2">
      <c r="A19" s="90">
        <v>5</v>
      </c>
      <c r="B19" s="84" t="s">
        <v>1202</v>
      </c>
      <c r="C19" s="40" t="s">
        <v>1203</v>
      </c>
      <c r="D19" s="31">
        <v>37168</v>
      </c>
      <c r="E19" s="235"/>
      <c r="F19" s="236">
        <f t="shared" si="5"/>
        <v>0</v>
      </c>
      <c r="G19" s="237"/>
      <c r="H19" s="248"/>
      <c r="I19" s="245">
        <f t="shared" si="0"/>
        <v>0</v>
      </c>
      <c r="J19" s="231">
        <f t="shared" si="1"/>
        <v>0</v>
      </c>
      <c r="K19" s="238"/>
      <c r="L19" s="251">
        <f t="shared" si="2"/>
        <v>0</v>
      </c>
      <c r="M19" s="232"/>
      <c r="N19" s="248"/>
      <c r="O19" s="256">
        <f t="shared" si="3"/>
        <v>0</v>
      </c>
      <c r="P19" s="234"/>
      <c r="Q19" s="248"/>
      <c r="R19" s="256">
        <f t="shared" si="4"/>
        <v>0</v>
      </c>
    </row>
    <row r="20" spans="1:18" s="1" customFormat="1" ht="12.75" x14ac:dyDescent="0.2">
      <c r="A20" s="90">
        <v>6</v>
      </c>
      <c r="B20" s="84" t="s">
        <v>1204</v>
      </c>
      <c r="C20" s="40" t="s">
        <v>1205</v>
      </c>
      <c r="D20" s="31">
        <v>55445</v>
      </c>
      <c r="E20" s="235"/>
      <c r="F20" s="236">
        <f t="shared" si="5"/>
        <v>0</v>
      </c>
      <c r="G20" s="237"/>
      <c r="H20" s="248"/>
      <c r="I20" s="245">
        <f t="shared" si="0"/>
        <v>0</v>
      </c>
      <c r="J20" s="231">
        <f t="shared" si="1"/>
        <v>0</v>
      </c>
      <c r="K20" s="238"/>
      <c r="L20" s="251">
        <f t="shared" si="2"/>
        <v>0</v>
      </c>
      <c r="M20" s="232"/>
      <c r="N20" s="248"/>
      <c r="O20" s="256">
        <f t="shared" si="3"/>
        <v>0</v>
      </c>
      <c r="P20" s="234"/>
      <c r="Q20" s="248"/>
      <c r="R20" s="256">
        <f t="shared" si="4"/>
        <v>0</v>
      </c>
    </row>
    <row r="21" spans="1:18" s="1" customFormat="1" ht="12.75" x14ac:dyDescent="0.2">
      <c r="A21" s="90">
        <v>7</v>
      </c>
      <c r="B21" s="84" t="s">
        <v>1206</v>
      </c>
      <c r="C21" s="40" t="s">
        <v>1207</v>
      </c>
      <c r="D21" s="31">
        <v>45215</v>
      </c>
      <c r="E21" s="235"/>
      <c r="F21" s="236">
        <f t="shared" si="5"/>
        <v>0</v>
      </c>
      <c r="G21" s="237"/>
      <c r="H21" s="248"/>
      <c r="I21" s="245">
        <f t="shared" si="0"/>
        <v>0</v>
      </c>
      <c r="J21" s="231">
        <f t="shared" si="1"/>
        <v>0</v>
      </c>
      <c r="K21" s="238"/>
      <c r="L21" s="251">
        <f t="shared" si="2"/>
        <v>0</v>
      </c>
      <c r="M21" s="232"/>
      <c r="N21" s="248"/>
      <c r="O21" s="256">
        <f t="shared" si="3"/>
        <v>0</v>
      </c>
      <c r="P21" s="234"/>
      <c r="Q21" s="248"/>
      <c r="R21" s="256">
        <f t="shared" si="4"/>
        <v>0</v>
      </c>
    </row>
    <row r="22" spans="1:18" s="1" customFormat="1" ht="12.75" x14ac:dyDescent="0.2">
      <c r="A22" s="90">
        <v>8</v>
      </c>
      <c r="B22" s="84" t="s">
        <v>1208</v>
      </c>
      <c r="C22" s="40" t="s">
        <v>1209</v>
      </c>
      <c r="D22" s="31">
        <v>45675</v>
      </c>
      <c r="E22" s="235"/>
      <c r="F22" s="236">
        <f t="shared" si="5"/>
        <v>0</v>
      </c>
      <c r="G22" s="237"/>
      <c r="H22" s="248"/>
      <c r="I22" s="245">
        <f t="shared" si="0"/>
        <v>0</v>
      </c>
      <c r="J22" s="231">
        <f t="shared" si="1"/>
        <v>0</v>
      </c>
      <c r="K22" s="238"/>
      <c r="L22" s="251">
        <f t="shared" si="2"/>
        <v>0</v>
      </c>
      <c r="M22" s="232"/>
      <c r="N22" s="248"/>
      <c r="O22" s="256">
        <f t="shared" si="3"/>
        <v>0</v>
      </c>
      <c r="P22" s="234"/>
      <c r="Q22" s="248"/>
      <c r="R22" s="256">
        <f t="shared" si="4"/>
        <v>0</v>
      </c>
    </row>
    <row r="23" spans="1:18" s="1" customFormat="1" ht="22.5" x14ac:dyDescent="0.2">
      <c r="A23" s="90">
        <v>9</v>
      </c>
      <c r="B23" s="84" t="s">
        <v>1210</v>
      </c>
      <c r="C23" s="40" t="s">
        <v>1211</v>
      </c>
      <c r="D23" s="31">
        <v>27039</v>
      </c>
      <c r="E23" s="235"/>
      <c r="F23" s="236">
        <f t="shared" si="5"/>
        <v>0</v>
      </c>
      <c r="G23" s="237"/>
      <c r="H23" s="248"/>
      <c r="I23" s="245">
        <f t="shared" si="0"/>
        <v>0</v>
      </c>
      <c r="J23" s="231">
        <f t="shared" si="1"/>
        <v>0</v>
      </c>
      <c r="K23" s="238"/>
      <c r="L23" s="251">
        <f t="shared" si="2"/>
        <v>0</v>
      </c>
      <c r="M23" s="232"/>
      <c r="N23" s="248"/>
      <c r="O23" s="256">
        <f t="shared" si="3"/>
        <v>0</v>
      </c>
      <c r="P23" s="234"/>
      <c r="Q23" s="248"/>
      <c r="R23" s="256">
        <f t="shared" si="4"/>
        <v>0</v>
      </c>
    </row>
    <row r="24" spans="1:18" s="1" customFormat="1" ht="12.75" x14ac:dyDescent="0.2">
      <c r="A24" s="90">
        <v>10</v>
      </c>
      <c r="B24" s="84" t="s">
        <v>1212</v>
      </c>
      <c r="C24" s="40" t="s">
        <v>1213</v>
      </c>
      <c r="D24" s="31">
        <v>17494</v>
      </c>
      <c r="E24" s="235"/>
      <c r="F24" s="236">
        <f t="shared" si="5"/>
        <v>0</v>
      </c>
      <c r="G24" s="237"/>
      <c r="H24" s="248"/>
      <c r="I24" s="245">
        <f t="shared" si="0"/>
        <v>0</v>
      </c>
      <c r="J24" s="231">
        <f t="shared" si="1"/>
        <v>0</v>
      </c>
      <c r="K24" s="238"/>
      <c r="L24" s="251">
        <f t="shared" si="2"/>
        <v>0</v>
      </c>
      <c r="M24" s="232"/>
      <c r="N24" s="248"/>
      <c r="O24" s="256">
        <f t="shared" si="3"/>
        <v>0</v>
      </c>
      <c r="P24" s="234"/>
      <c r="Q24" s="248"/>
      <c r="R24" s="256">
        <f t="shared" si="4"/>
        <v>0</v>
      </c>
    </row>
    <row r="25" spans="1:18" s="1" customFormat="1" ht="12.75" x14ac:dyDescent="0.2">
      <c r="A25" s="90">
        <v>11</v>
      </c>
      <c r="B25" s="84" t="s">
        <v>1214</v>
      </c>
      <c r="C25" s="40" t="s">
        <v>1215</v>
      </c>
      <c r="D25" s="31">
        <v>22280</v>
      </c>
      <c r="E25" s="235"/>
      <c r="F25" s="236">
        <f t="shared" si="5"/>
        <v>0</v>
      </c>
      <c r="G25" s="237"/>
      <c r="H25" s="248"/>
      <c r="I25" s="245">
        <f t="shared" si="0"/>
        <v>0</v>
      </c>
      <c r="J25" s="231">
        <f t="shared" si="1"/>
        <v>0</v>
      </c>
      <c r="K25" s="238"/>
      <c r="L25" s="251">
        <f t="shared" si="2"/>
        <v>0</v>
      </c>
      <c r="M25" s="232"/>
      <c r="N25" s="248"/>
      <c r="O25" s="256">
        <f t="shared" si="3"/>
        <v>0</v>
      </c>
      <c r="P25" s="234"/>
      <c r="Q25" s="248"/>
      <c r="R25" s="256">
        <f t="shared" si="4"/>
        <v>0</v>
      </c>
    </row>
    <row r="26" spans="1:18" s="1" customFormat="1" ht="12.75" x14ac:dyDescent="0.2">
      <c r="A26" s="90">
        <v>12</v>
      </c>
      <c r="B26" s="84" t="s">
        <v>1216</v>
      </c>
      <c r="C26" s="40" t="s">
        <v>1217</v>
      </c>
      <c r="D26" s="31">
        <v>14208</v>
      </c>
      <c r="E26" s="235"/>
      <c r="F26" s="236">
        <f t="shared" si="5"/>
        <v>0</v>
      </c>
      <c r="G26" s="237"/>
      <c r="H26" s="248"/>
      <c r="I26" s="245">
        <f t="shared" si="0"/>
        <v>0</v>
      </c>
      <c r="J26" s="231">
        <f t="shared" si="1"/>
        <v>0</v>
      </c>
      <c r="K26" s="238"/>
      <c r="L26" s="251">
        <f t="shared" si="2"/>
        <v>0</v>
      </c>
      <c r="M26" s="232"/>
      <c r="N26" s="248"/>
      <c r="O26" s="256">
        <f t="shared" si="3"/>
        <v>0</v>
      </c>
      <c r="P26" s="234"/>
      <c r="Q26" s="248"/>
      <c r="R26" s="256">
        <f t="shared" si="4"/>
        <v>0</v>
      </c>
    </row>
    <row r="27" spans="1:18" s="1" customFormat="1" ht="12.75" x14ac:dyDescent="0.2">
      <c r="A27" s="90">
        <v>13</v>
      </c>
      <c r="B27" s="84" t="s">
        <v>1218</v>
      </c>
      <c r="C27" s="40" t="s">
        <v>1219</v>
      </c>
      <c r="D27" s="31">
        <v>21032</v>
      </c>
      <c r="E27" s="235"/>
      <c r="F27" s="236">
        <f t="shared" si="5"/>
        <v>0</v>
      </c>
      <c r="G27" s="237"/>
      <c r="H27" s="248"/>
      <c r="I27" s="245">
        <f t="shared" si="0"/>
        <v>0</v>
      </c>
      <c r="J27" s="231">
        <f t="shared" si="1"/>
        <v>0</v>
      </c>
      <c r="K27" s="238"/>
      <c r="L27" s="251">
        <f t="shared" si="2"/>
        <v>0</v>
      </c>
      <c r="M27" s="232"/>
      <c r="N27" s="248"/>
      <c r="O27" s="256">
        <f t="shared" si="3"/>
        <v>0</v>
      </c>
      <c r="P27" s="234"/>
      <c r="Q27" s="248"/>
      <c r="R27" s="256">
        <f t="shared" si="4"/>
        <v>0</v>
      </c>
    </row>
    <row r="28" spans="1:18" s="1" customFormat="1" ht="12.75" x14ac:dyDescent="0.2">
      <c r="A28" s="90">
        <v>14</v>
      </c>
      <c r="B28" s="84" t="s">
        <v>1220</v>
      </c>
      <c r="C28" s="40" t="s">
        <v>1221</v>
      </c>
      <c r="D28" s="31">
        <v>13914</v>
      </c>
      <c r="E28" s="235"/>
      <c r="F28" s="236">
        <f t="shared" si="5"/>
        <v>0</v>
      </c>
      <c r="G28" s="237"/>
      <c r="H28" s="248"/>
      <c r="I28" s="245">
        <f t="shared" si="0"/>
        <v>0</v>
      </c>
      <c r="J28" s="231">
        <f t="shared" si="1"/>
        <v>0</v>
      </c>
      <c r="K28" s="238"/>
      <c r="L28" s="251">
        <f t="shared" si="2"/>
        <v>0</v>
      </c>
      <c r="M28" s="232"/>
      <c r="N28" s="248"/>
      <c r="O28" s="256">
        <f t="shared" si="3"/>
        <v>0</v>
      </c>
      <c r="P28" s="234"/>
      <c r="Q28" s="248"/>
      <c r="R28" s="256">
        <f t="shared" si="4"/>
        <v>0</v>
      </c>
    </row>
    <row r="29" spans="1:18" s="1" customFormat="1" ht="12.75" x14ac:dyDescent="0.2">
      <c r="A29" s="90">
        <v>15</v>
      </c>
      <c r="B29" s="84" t="s">
        <v>1222</v>
      </c>
      <c r="C29" s="40" t="s">
        <v>1223</v>
      </c>
      <c r="D29" s="31">
        <v>18570</v>
      </c>
      <c r="E29" s="235"/>
      <c r="F29" s="236">
        <f t="shared" si="5"/>
        <v>0</v>
      </c>
      <c r="G29" s="237"/>
      <c r="H29" s="248"/>
      <c r="I29" s="245">
        <f t="shared" si="0"/>
        <v>0</v>
      </c>
      <c r="J29" s="231">
        <f t="shared" si="1"/>
        <v>0</v>
      </c>
      <c r="K29" s="238"/>
      <c r="L29" s="251">
        <f t="shared" si="2"/>
        <v>0</v>
      </c>
      <c r="M29" s="232"/>
      <c r="N29" s="248"/>
      <c r="O29" s="256">
        <f t="shared" si="3"/>
        <v>0</v>
      </c>
      <c r="P29" s="234"/>
      <c r="Q29" s="248"/>
      <c r="R29" s="256">
        <f t="shared" si="4"/>
        <v>0</v>
      </c>
    </row>
    <row r="30" spans="1:18" s="1" customFormat="1" ht="12.75" x14ac:dyDescent="0.2">
      <c r="A30" s="90">
        <v>16</v>
      </c>
      <c r="B30" s="84" t="s">
        <v>1224</v>
      </c>
      <c r="C30" s="40" t="s">
        <v>1225</v>
      </c>
      <c r="D30" s="31">
        <v>11843</v>
      </c>
      <c r="E30" s="235"/>
      <c r="F30" s="236">
        <f t="shared" si="5"/>
        <v>0</v>
      </c>
      <c r="G30" s="237"/>
      <c r="H30" s="248"/>
      <c r="I30" s="245">
        <f t="shared" si="0"/>
        <v>0</v>
      </c>
      <c r="J30" s="231">
        <f t="shared" si="1"/>
        <v>0</v>
      </c>
      <c r="K30" s="238"/>
      <c r="L30" s="251">
        <f t="shared" si="2"/>
        <v>0</v>
      </c>
      <c r="M30" s="232"/>
      <c r="N30" s="248"/>
      <c r="O30" s="256">
        <f t="shared" si="3"/>
        <v>0</v>
      </c>
      <c r="P30" s="234"/>
      <c r="Q30" s="248"/>
      <c r="R30" s="256">
        <f t="shared" si="4"/>
        <v>0</v>
      </c>
    </row>
    <row r="31" spans="1:18" s="1" customFormat="1" ht="22.5" x14ac:dyDescent="0.2">
      <c r="A31" s="90">
        <v>17</v>
      </c>
      <c r="B31" s="84" t="s">
        <v>1226</v>
      </c>
      <c r="C31" s="40" t="s">
        <v>1227</v>
      </c>
      <c r="D31" s="31">
        <v>66363</v>
      </c>
      <c r="E31" s="235"/>
      <c r="F31" s="236">
        <f t="shared" si="5"/>
        <v>0</v>
      </c>
      <c r="G31" s="237"/>
      <c r="H31" s="248"/>
      <c r="I31" s="245">
        <f t="shared" si="0"/>
        <v>0</v>
      </c>
      <c r="J31" s="231">
        <f t="shared" si="1"/>
        <v>0</v>
      </c>
      <c r="K31" s="238"/>
      <c r="L31" s="251">
        <f t="shared" si="2"/>
        <v>0</v>
      </c>
      <c r="M31" s="232"/>
      <c r="N31" s="248"/>
      <c r="O31" s="256">
        <f t="shared" si="3"/>
        <v>0</v>
      </c>
      <c r="P31" s="234"/>
      <c r="Q31" s="248"/>
      <c r="R31" s="256">
        <f t="shared" si="4"/>
        <v>0</v>
      </c>
    </row>
    <row r="32" spans="1:18" s="1" customFormat="1" ht="22.5" x14ac:dyDescent="0.2">
      <c r="A32" s="90">
        <v>18</v>
      </c>
      <c r="B32" s="84" t="s">
        <v>1228</v>
      </c>
      <c r="C32" s="40" t="s">
        <v>1229</v>
      </c>
      <c r="D32" s="31">
        <v>31895</v>
      </c>
      <c r="E32" s="235"/>
      <c r="F32" s="236">
        <f t="shared" si="5"/>
        <v>0</v>
      </c>
      <c r="G32" s="237"/>
      <c r="H32" s="248"/>
      <c r="I32" s="245">
        <f t="shared" si="0"/>
        <v>0</v>
      </c>
      <c r="J32" s="231">
        <f t="shared" si="1"/>
        <v>0</v>
      </c>
      <c r="K32" s="238"/>
      <c r="L32" s="251">
        <f t="shared" si="2"/>
        <v>0</v>
      </c>
      <c r="M32" s="232"/>
      <c r="N32" s="248"/>
      <c r="O32" s="256">
        <f t="shared" si="3"/>
        <v>0</v>
      </c>
      <c r="P32" s="234"/>
      <c r="Q32" s="248"/>
      <c r="R32" s="256">
        <f t="shared" si="4"/>
        <v>0</v>
      </c>
    </row>
    <row r="33" spans="1:19" s="1" customFormat="1" ht="12.75" x14ac:dyDescent="0.2">
      <c r="A33" s="90">
        <v>19</v>
      </c>
      <c r="B33" s="84" t="s">
        <v>1230</v>
      </c>
      <c r="C33" s="40" t="s">
        <v>1231</v>
      </c>
      <c r="D33" s="31">
        <v>10851</v>
      </c>
      <c r="E33" s="235"/>
      <c r="F33" s="236">
        <f t="shared" si="5"/>
        <v>0</v>
      </c>
      <c r="G33" s="237"/>
      <c r="H33" s="248"/>
      <c r="I33" s="245">
        <f t="shared" si="0"/>
        <v>0</v>
      </c>
      <c r="J33" s="231">
        <f t="shared" si="1"/>
        <v>0</v>
      </c>
      <c r="K33" s="238"/>
      <c r="L33" s="251">
        <f t="shared" si="2"/>
        <v>0</v>
      </c>
      <c r="M33" s="232"/>
      <c r="N33" s="248"/>
      <c r="O33" s="256">
        <f t="shared" si="3"/>
        <v>0</v>
      </c>
      <c r="P33" s="234"/>
      <c r="Q33" s="248"/>
      <c r="R33" s="256">
        <f t="shared" si="4"/>
        <v>0</v>
      </c>
    </row>
    <row r="34" spans="1:19" s="1" customFormat="1" ht="12.75" x14ac:dyDescent="0.2">
      <c r="A34" s="90">
        <v>20</v>
      </c>
      <c r="B34" s="84" t="s">
        <v>1232</v>
      </c>
      <c r="C34" s="40" t="s">
        <v>1233</v>
      </c>
      <c r="D34" s="31">
        <v>8735</v>
      </c>
      <c r="E34" s="235"/>
      <c r="F34" s="236">
        <f t="shared" si="5"/>
        <v>0</v>
      </c>
      <c r="G34" s="237"/>
      <c r="H34" s="248"/>
      <c r="I34" s="245">
        <f t="shared" si="0"/>
        <v>0</v>
      </c>
      <c r="J34" s="231">
        <f t="shared" si="1"/>
        <v>0</v>
      </c>
      <c r="K34" s="238"/>
      <c r="L34" s="251">
        <f t="shared" si="2"/>
        <v>0</v>
      </c>
      <c r="M34" s="232"/>
      <c r="N34" s="248"/>
      <c r="O34" s="256">
        <f t="shared" si="3"/>
        <v>0</v>
      </c>
      <c r="P34" s="234"/>
      <c r="Q34" s="248"/>
      <c r="R34" s="256">
        <f t="shared" si="4"/>
        <v>0</v>
      </c>
    </row>
    <row r="35" spans="1:19" s="1" customFormat="1" ht="22.5" x14ac:dyDescent="0.2">
      <c r="A35" s="90">
        <v>21</v>
      </c>
      <c r="B35" s="84" t="s">
        <v>1234</v>
      </c>
      <c r="C35" s="40" t="s">
        <v>1235</v>
      </c>
      <c r="D35" s="31">
        <v>13918</v>
      </c>
      <c r="E35" s="235"/>
      <c r="F35" s="236">
        <f t="shared" si="5"/>
        <v>0</v>
      </c>
      <c r="G35" s="237"/>
      <c r="H35" s="248"/>
      <c r="I35" s="245">
        <f t="shared" si="0"/>
        <v>0</v>
      </c>
      <c r="J35" s="231">
        <f t="shared" si="1"/>
        <v>0</v>
      </c>
      <c r="K35" s="238"/>
      <c r="L35" s="251">
        <f t="shared" si="2"/>
        <v>0</v>
      </c>
      <c r="M35" s="232"/>
      <c r="N35" s="248"/>
      <c r="O35" s="256">
        <f t="shared" si="3"/>
        <v>0</v>
      </c>
      <c r="P35" s="234"/>
      <c r="Q35" s="248"/>
      <c r="R35" s="256">
        <f t="shared" si="4"/>
        <v>0</v>
      </c>
    </row>
    <row r="36" spans="1:19" s="1" customFormat="1" ht="22.5" x14ac:dyDescent="0.2">
      <c r="A36" s="90">
        <v>22</v>
      </c>
      <c r="B36" s="84" t="s">
        <v>1236</v>
      </c>
      <c r="C36" s="40" t="s">
        <v>1237</v>
      </c>
      <c r="D36" s="31">
        <v>9285</v>
      </c>
      <c r="E36" s="235"/>
      <c r="F36" s="236">
        <f t="shared" si="5"/>
        <v>0</v>
      </c>
      <c r="G36" s="237"/>
      <c r="H36" s="248"/>
      <c r="I36" s="245">
        <f t="shared" si="0"/>
        <v>0</v>
      </c>
      <c r="J36" s="231">
        <f t="shared" si="1"/>
        <v>0</v>
      </c>
      <c r="K36" s="238"/>
      <c r="L36" s="251">
        <f t="shared" si="2"/>
        <v>0</v>
      </c>
      <c r="M36" s="232"/>
      <c r="N36" s="248"/>
      <c r="O36" s="256">
        <f t="shared" si="3"/>
        <v>0</v>
      </c>
      <c r="P36" s="234"/>
      <c r="Q36" s="248"/>
      <c r="R36" s="256">
        <f t="shared" si="4"/>
        <v>0</v>
      </c>
    </row>
    <row r="37" spans="1:19" s="1" customFormat="1" ht="12.75" x14ac:dyDescent="0.2">
      <c r="A37" s="90">
        <v>23</v>
      </c>
      <c r="B37" s="84" t="s">
        <v>1238</v>
      </c>
      <c r="C37" s="40" t="s">
        <v>1239</v>
      </c>
      <c r="D37" s="31">
        <v>9456</v>
      </c>
      <c r="E37" s="235"/>
      <c r="F37" s="236">
        <f t="shared" si="5"/>
        <v>0</v>
      </c>
      <c r="G37" s="237"/>
      <c r="H37" s="248"/>
      <c r="I37" s="245">
        <f t="shared" si="0"/>
        <v>0</v>
      </c>
      <c r="J37" s="231">
        <f t="shared" si="1"/>
        <v>0</v>
      </c>
      <c r="K37" s="238"/>
      <c r="L37" s="251">
        <f t="shared" si="2"/>
        <v>0</v>
      </c>
      <c r="M37" s="232"/>
      <c r="N37" s="248"/>
      <c r="O37" s="256">
        <f t="shared" si="3"/>
        <v>0</v>
      </c>
      <c r="P37" s="234"/>
      <c r="Q37" s="248"/>
      <c r="R37" s="256">
        <f t="shared" si="4"/>
        <v>0</v>
      </c>
    </row>
    <row r="38" spans="1:19" s="1" customFormat="1" ht="12.75" x14ac:dyDescent="0.2">
      <c r="A38" s="90">
        <v>24</v>
      </c>
      <c r="B38" s="84" t="s">
        <v>1240</v>
      </c>
      <c r="C38" s="40" t="s">
        <v>1241</v>
      </c>
      <c r="D38" s="31">
        <v>9099</v>
      </c>
      <c r="E38" s="235"/>
      <c r="F38" s="236">
        <f t="shared" si="5"/>
        <v>0</v>
      </c>
      <c r="G38" s="237"/>
      <c r="H38" s="248"/>
      <c r="I38" s="245">
        <f t="shared" si="0"/>
        <v>0</v>
      </c>
      <c r="J38" s="231">
        <f t="shared" si="1"/>
        <v>0</v>
      </c>
      <c r="K38" s="238"/>
      <c r="L38" s="251">
        <f t="shared" si="2"/>
        <v>0</v>
      </c>
      <c r="M38" s="232"/>
      <c r="N38" s="248"/>
      <c r="O38" s="256">
        <f t="shared" si="3"/>
        <v>0</v>
      </c>
      <c r="P38" s="234"/>
      <c r="Q38" s="248"/>
      <c r="R38" s="256">
        <f t="shared" si="4"/>
        <v>0</v>
      </c>
    </row>
    <row r="39" spans="1:19" s="1" customFormat="1" ht="12.75" x14ac:dyDescent="0.2">
      <c r="A39" s="90">
        <v>25</v>
      </c>
      <c r="B39" s="84" t="s">
        <v>1242</v>
      </c>
      <c r="C39" s="40" t="s">
        <v>1243</v>
      </c>
      <c r="D39" s="31">
        <v>17529</v>
      </c>
      <c r="E39" s="235"/>
      <c r="F39" s="236">
        <f t="shared" si="5"/>
        <v>0</v>
      </c>
      <c r="G39" s="237"/>
      <c r="H39" s="248"/>
      <c r="I39" s="245">
        <f t="shared" si="0"/>
        <v>0</v>
      </c>
      <c r="J39" s="231">
        <f t="shared" si="1"/>
        <v>0</v>
      </c>
      <c r="K39" s="238"/>
      <c r="L39" s="251">
        <f t="shared" si="2"/>
        <v>0</v>
      </c>
      <c r="M39" s="232"/>
      <c r="N39" s="248"/>
      <c r="O39" s="256">
        <f t="shared" si="3"/>
        <v>0</v>
      </c>
      <c r="P39" s="234"/>
      <c r="Q39" s="248"/>
      <c r="R39" s="256">
        <f t="shared" si="4"/>
        <v>0</v>
      </c>
    </row>
    <row r="40" spans="1:19" s="1" customFormat="1" ht="12.75" x14ac:dyDescent="0.2">
      <c r="A40" s="90">
        <v>26</v>
      </c>
      <c r="B40" s="84" t="s">
        <v>1244</v>
      </c>
      <c r="C40" s="40" t="s">
        <v>1245</v>
      </c>
      <c r="D40" s="31">
        <v>10011</v>
      </c>
      <c r="E40" s="235"/>
      <c r="F40" s="236">
        <f t="shared" si="5"/>
        <v>0</v>
      </c>
      <c r="G40" s="237"/>
      <c r="H40" s="248"/>
      <c r="I40" s="245">
        <f t="shared" si="0"/>
        <v>0</v>
      </c>
      <c r="J40" s="231">
        <f t="shared" si="1"/>
        <v>0</v>
      </c>
      <c r="K40" s="238"/>
      <c r="L40" s="251">
        <f t="shared" si="2"/>
        <v>0</v>
      </c>
      <c r="M40" s="232"/>
      <c r="N40" s="248"/>
      <c r="O40" s="256">
        <f t="shared" si="3"/>
        <v>0</v>
      </c>
      <c r="P40" s="234"/>
      <c r="Q40" s="248"/>
      <c r="R40" s="256">
        <f t="shared" si="4"/>
        <v>0</v>
      </c>
    </row>
    <row r="41" spans="1:19" s="1" customFormat="1" ht="22.5" x14ac:dyDescent="0.2">
      <c r="A41" s="90">
        <v>27</v>
      </c>
      <c r="B41" s="84" t="s">
        <v>1246</v>
      </c>
      <c r="C41" s="40" t="s">
        <v>1247</v>
      </c>
      <c r="D41" s="31">
        <v>11632</v>
      </c>
      <c r="E41" s="235"/>
      <c r="F41" s="236">
        <f t="shared" si="5"/>
        <v>0</v>
      </c>
      <c r="G41" s="237"/>
      <c r="H41" s="248"/>
      <c r="I41" s="245">
        <f t="shared" si="0"/>
        <v>0</v>
      </c>
      <c r="J41" s="231">
        <f t="shared" si="1"/>
        <v>0</v>
      </c>
      <c r="K41" s="238"/>
      <c r="L41" s="251">
        <f t="shared" si="2"/>
        <v>0</v>
      </c>
      <c r="M41" s="232"/>
      <c r="N41" s="248"/>
      <c r="O41" s="256">
        <f t="shared" si="3"/>
        <v>0</v>
      </c>
      <c r="P41" s="234"/>
      <c r="Q41" s="248"/>
      <c r="R41" s="256">
        <f t="shared" si="4"/>
        <v>0</v>
      </c>
    </row>
    <row r="42" spans="1:19" s="1" customFormat="1" ht="22.5" x14ac:dyDescent="0.2">
      <c r="A42" s="90">
        <v>28</v>
      </c>
      <c r="B42" s="84" t="s">
        <v>1248</v>
      </c>
      <c r="C42" s="40" t="s">
        <v>1249</v>
      </c>
      <c r="D42" s="31">
        <v>3304</v>
      </c>
      <c r="E42" s="235"/>
      <c r="F42" s="236">
        <f t="shared" si="5"/>
        <v>0</v>
      </c>
      <c r="G42" s="237"/>
      <c r="H42" s="248"/>
      <c r="I42" s="245">
        <f t="shared" si="0"/>
        <v>0</v>
      </c>
      <c r="J42" s="231">
        <f t="shared" si="1"/>
        <v>0</v>
      </c>
      <c r="K42" s="238"/>
      <c r="L42" s="251">
        <f t="shared" si="2"/>
        <v>0</v>
      </c>
      <c r="M42" s="232"/>
      <c r="N42" s="248"/>
      <c r="O42" s="256">
        <f t="shared" si="3"/>
        <v>0</v>
      </c>
      <c r="P42" s="234"/>
      <c r="Q42" s="248"/>
      <c r="R42" s="256">
        <f t="shared" si="4"/>
        <v>0</v>
      </c>
    </row>
    <row r="43" spans="1:19" s="1" customFormat="1" ht="13.5" thickBot="1" x14ac:dyDescent="0.25">
      <c r="A43" s="90"/>
      <c r="B43" s="84"/>
      <c r="C43" s="32"/>
      <c r="D43" s="31"/>
      <c r="E43" s="239"/>
      <c r="F43" s="240"/>
      <c r="G43" s="241"/>
      <c r="H43" s="249"/>
      <c r="I43" s="246"/>
      <c r="J43" s="231"/>
      <c r="K43" s="242"/>
      <c r="L43" s="252"/>
      <c r="M43" s="232"/>
      <c r="N43" s="249"/>
      <c r="O43" s="257"/>
      <c r="P43" s="243"/>
      <c r="Q43" s="249"/>
      <c r="R43" s="257"/>
    </row>
    <row r="44" spans="1:19" s="1" customFormat="1" ht="23.1" customHeight="1" thickBot="1" x14ac:dyDescent="0.25">
      <c r="A44" s="253"/>
      <c r="B44" s="254"/>
      <c r="C44" s="605" t="s">
        <v>1344</v>
      </c>
      <c r="D44" s="606"/>
      <c r="E44" s="193">
        <f>SUM(E15:E43)</f>
        <v>0</v>
      </c>
      <c r="F44" s="194">
        <f>SUM(F15:F43)</f>
        <v>0</v>
      </c>
      <c r="G44" s="194">
        <f>SUM(G15:G43)</f>
        <v>0</v>
      </c>
      <c r="H44" s="603">
        <f>SUM(I15:I43)</f>
        <v>0</v>
      </c>
      <c r="I44" s="604"/>
      <c r="J44" s="194">
        <f>SUM(J15:J43)</f>
        <v>0</v>
      </c>
      <c r="K44" s="586">
        <f>SUM(L15:L43)</f>
        <v>0</v>
      </c>
      <c r="L44" s="587"/>
      <c r="M44" s="195">
        <f>SUM(M15:M43)</f>
        <v>0</v>
      </c>
      <c r="N44" s="586">
        <f>SUM(O15:O43)</f>
        <v>0</v>
      </c>
      <c r="O44" s="587"/>
      <c r="P44" s="195">
        <f>SUM(P15:P43)</f>
        <v>0</v>
      </c>
      <c r="Q44" s="586">
        <f>SUM(R15:R43)</f>
        <v>0</v>
      </c>
      <c r="R44" s="587"/>
    </row>
    <row r="45" spans="1:19" s="14" customFormat="1" ht="23.1" customHeight="1" x14ac:dyDescent="0.2">
      <c r="A45" s="20"/>
      <c r="B45" s="20"/>
      <c r="C45" s="45"/>
      <c r="D45" s="45"/>
      <c r="E45" s="46"/>
      <c r="F45" s="46"/>
      <c r="G45" s="46"/>
      <c r="H45" s="46"/>
      <c r="I45" s="46"/>
      <c r="J45" s="46"/>
      <c r="L45" s="43"/>
    </row>
    <row r="46" spans="1:19" s="14" customFormat="1" ht="23.1" customHeight="1" thickBot="1" x14ac:dyDescent="0.3">
      <c r="A46" s="20"/>
      <c r="B46" s="592" t="s">
        <v>1355</v>
      </c>
      <c r="C46" s="592"/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3"/>
    </row>
    <row r="47" spans="1:19" s="14" customFormat="1" ht="23.1" customHeight="1" thickBot="1" x14ac:dyDescent="0.25">
      <c r="A47" s="20"/>
      <c r="B47" s="530" t="s">
        <v>1366</v>
      </c>
      <c r="C47" s="533" t="s">
        <v>1367</v>
      </c>
      <c r="D47" s="534"/>
      <c r="E47" s="530" t="s">
        <v>1570</v>
      </c>
      <c r="F47" s="591"/>
      <c r="G47" s="591"/>
      <c r="H47" s="591"/>
      <c r="I47" s="591"/>
      <c r="J47" s="591"/>
      <c r="K47" s="591"/>
      <c r="L47" s="591"/>
      <c r="M47" s="591"/>
      <c r="N47" s="542" t="s">
        <v>1578</v>
      </c>
      <c r="O47" s="543"/>
      <c r="P47" s="544"/>
      <c r="Q47" s="555" t="s">
        <v>1572</v>
      </c>
      <c r="R47" s="555"/>
      <c r="S47" s="556"/>
    </row>
    <row r="48" spans="1:19" s="14" customFormat="1" ht="23.1" customHeight="1" thickBot="1" x14ac:dyDescent="0.25">
      <c r="A48" s="20"/>
      <c r="B48" s="531"/>
      <c r="C48" s="535"/>
      <c r="D48" s="536"/>
      <c r="E48" s="559" t="s">
        <v>1352</v>
      </c>
      <c r="F48" s="560"/>
      <c r="G48" s="561"/>
      <c r="H48" s="559" t="s">
        <v>1351</v>
      </c>
      <c r="I48" s="560"/>
      <c r="J48" s="561"/>
      <c r="K48" s="542" t="s">
        <v>384</v>
      </c>
      <c r="L48" s="543"/>
      <c r="M48" s="544"/>
      <c r="N48" s="545"/>
      <c r="O48" s="546"/>
      <c r="P48" s="547"/>
      <c r="Q48" s="557"/>
      <c r="R48" s="557"/>
      <c r="S48" s="558"/>
    </row>
    <row r="49" spans="1:19" s="14" customFormat="1" ht="18.75" thickBot="1" x14ac:dyDescent="0.25">
      <c r="A49" s="20"/>
      <c r="B49" s="532"/>
      <c r="C49" s="537"/>
      <c r="D49" s="538"/>
      <c r="E49" s="47" t="s">
        <v>1353</v>
      </c>
      <c r="F49" s="47" t="s">
        <v>1417</v>
      </c>
      <c r="G49" s="47" t="s">
        <v>1363</v>
      </c>
      <c r="H49" s="47" t="s">
        <v>1353</v>
      </c>
      <c r="I49" s="47" t="s">
        <v>1417</v>
      </c>
      <c r="J49" s="47" t="s">
        <v>1363</v>
      </c>
      <c r="K49" s="47" t="s">
        <v>1353</v>
      </c>
      <c r="L49" s="47" t="s">
        <v>1417</v>
      </c>
      <c r="M49" s="47" t="s">
        <v>1363</v>
      </c>
      <c r="N49" s="47" t="s">
        <v>1353</v>
      </c>
      <c r="O49" s="86" t="s">
        <v>1417</v>
      </c>
      <c r="P49" s="87" t="s">
        <v>1363</v>
      </c>
      <c r="Q49" s="88" t="s">
        <v>1353</v>
      </c>
      <c r="R49" s="89" t="s">
        <v>1417</v>
      </c>
      <c r="S49" s="85" t="s">
        <v>1363</v>
      </c>
    </row>
    <row r="50" spans="1:19" s="14" customFormat="1" ht="23.1" customHeight="1" x14ac:dyDescent="0.2">
      <c r="A50" s="20"/>
      <c r="B50" s="92" t="s">
        <v>1407</v>
      </c>
      <c r="C50" s="575" t="s">
        <v>1356</v>
      </c>
      <c r="D50" s="575"/>
      <c r="E50" s="220">
        <f>SUM(E15:E29)</f>
        <v>0</v>
      </c>
      <c r="F50" s="221">
        <f>SUM(F15:F29)</f>
        <v>0</v>
      </c>
      <c r="G50" s="126" t="e">
        <f>E50/$E$44</f>
        <v>#DIV/0!</v>
      </c>
      <c r="H50" s="222">
        <f>SUM(G15:G29)</f>
        <v>0</v>
      </c>
      <c r="I50" s="223">
        <f>SUM(I15:I29)</f>
        <v>0</v>
      </c>
      <c r="J50" s="135" t="e">
        <f>H50/$G$44</f>
        <v>#DIV/0!</v>
      </c>
      <c r="K50" s="163">
        <f>SUM(J15:J29)</f>
        <v>0</v>
      </c>
      <c r="L50" s="163">
        <f>SUM(L15:L29)</f>
        <v>0</v>
      </c>
      <c r="M50" s="95" t="e">
        <f>K50/$J$44</f>
        <v>#DIV/0!</v>
      </c>
      <c r="N50" s="166">
        <f>SUM(M15:M29)</f>
        <v>0</v>
      </c>
      <c r="O50" s="166">
        <f>SUM(O15:O29)</f>
        <v>0</v>
      </c>
      <c r="P50" s="99" t="e">
        <f>N50/$M$44</f>
        <v>#DIV/0!</v>
      </c>
      <c r="Q50" s="169">
        <f>SUM(P15:P29)</f>
        <v>0</v>
      </c>
      <c r="R50" s="199">
        <f>SUM(R15:R29)</f>
        <v>0</v>
      </c>
      <c r="S50" s="95" t="e">
        <f>Q50/$P$44</f>
        <v>#DIV/0!</v>
      </c>
    </row>
    <row r="51" spans="1:19" s="14" customFormat="1" ht="23.1" customHeight="1" x14ac:dyDescent="0.2">
      <c r="A51" s="20"/>
      <c r="B51" s="93" t="s">
        <v>1422</v>
      </c>
      <c r="C51" s="578" t="s">
        <v>1372</v>
      </c>
      <c r="D51" s="578"/>
      <c r="E51" s="164">
        <f>SUM(E31:E42)</f>
        <v>0</v>
      </c>
      <c r="F51" s="197">
        <f>SUM(F31:F42)</f>
        <v>0</v>
      </c>
      <c r="G51" s="128" t="e">
        <f>E51/$E$44</f>
        <v>#DIV/0!</v>
      </c>
      <c r="H51" s="224">
        <f>SUM(G31:G42)</f>
        <v>0</v>
      </c>
      <c r="I51" s="225">
        <f>SUM(I31:I42)</f>
        <v>0</v>
      </c>
      <c r="J51" s="136" t="e">
        <f>H51/$G$44</f>
        <v>#DIV/0!</v>
      </c>
      <c r="K51" s="164">
        <f>SUM(J31:J42)</f>
        <v>0</v>
      </c>
      <c r="L51" s="164">
        <f>SUM(L31:L42)</f>
        <v>0</v>
      </c>
      <c r="M51" s="96" t="e">
        <f>K51/$J$44</f>
        <v>#DIV/0!</v>
      </c>
      <c r="N51" s="167">
        <f>SUM(M31:M42)</f>
        <v>0</v>
      </c>
      <c r="O51" s="167">
        <f>SUM(O31:O42)</f>
        <v>0</v>
      </c>
      <c r="P51" s="99" t="e">
        <f>N51/$M$44</f>
        <v>#DIV/0!</v>
      </c>
      <c r="Q51" s="171">
        <f>SUM(P31:P42)</f>
        <v>0</v>
      </c>
      <c r="R51" s="200">
        <f>SUM(R31:R42)</f>
        <v>0</v>
      </c>
      <c r="S51" s="96" t="e">
        <f>Q51/$P$44</f>
        <v>#DIV/0!</v>
      </c>
    </row>
    <row r="52" spans="1:19" s="14" customFormat="1" ht="23.1" customHeight="1" thickBot="1" x14ac:dyDescent="0.25">
      <c r="A52" s="20"/>
      <c r="B52" s="94" t="s">
        <v>1408</v>
      </c>
      <c r="C52" s="571" t="s">
        <v>1358</v>
      </c>
      <c r="D52" s="571"/>
      <c r="E52" s="165">
        <f>SUM(E30)</f>
        <v>0</v>
      </c>
      <c r="F52" s="198">
        <f>SUM(F30)</f>
        <v>0</v>
      </c>
      <c r="G52" s="127" t="e">
        <f>E52/$E$44</f>
        <v>#DIV/0!</v>
      </c>
      <c r="H52" s="226">
        <f>SUM(G30)</f>
        <v>0</v>
      </c>
      <c r="I52" s="227">
        <f>SUM(I30)</f>
        <v>0</v>
      </c>
      <c r="J52" s="137" t="e">
        <f>H52/$G$44</f>
        <v>#DIV/0!</v>
      </c>
      <c r="K52" s="165">
        <f>SUM(J30)</f>
        <v>0</v>
      </c>
      <c r="L52" s="165">
        <f>SUM(L30)</f>
        <v>0</v>
      </c>
      <c r="M52" s="97" t="e">
        <f>K52/$J$44</f>
        <v>#DIV/0!</v>
      </c>
      <c r="N52" s="168">
        <f>SUM(M30)</f>
        <v>0</v>
      </c>
      <c r="O52" s="168">
        <f>SUM(O30)</f>
        <v>0</v>
      </c>
      <c r="P52" s="100" t="e">
        <f>N52/$M$44</f>
        <v>#DIV/0!</v>
      </c>
      <c r="Q52" s="173">
        <f>SUM(P30)</f>
        <v>0</v>
      </c>
      <c r="R52" s="201">
        <f>SUM(R30)</f>
        <v>0</v>
      </c>
      <c r="S52" s="97" t="e">
        <f>Q52/$P$44</f>
        <v>#DIV/0!</v>
      </c>
    </row>
    <row r="53" spans="1:19" s="17" customFormat="1" ht="12" x14ac:dyDescent="0.2">
      <c r="A53" s="15"/>
      <c r="B53" s="15"/>
      <c r="C53" s="25"/>
      <c r="D53" s="16"/>
      <c r="E53" s="16"/>
      <c r="F53" s="14"/>
      <c r="G53" s="14"/>
      <c r="H53" s="14"/>
      <c r="I53" s="14"/>
      <c r="J53" s="14"/>
      <c r="L53" s="44"/>
    </row>
    <row r="54" spans="1:19" s="17" customFormat="1" ht="12.75" x14ac:dyDescent="0.2">
      <c r="A54" s="36"/>
      <c r="B54" s="36"/>
      <c r="C54" s="68"/>
      <c r="D54" s="39"/>
      <c r="E54" s="36"/>
      <c r="L54" s="44"/>
    </row>
    <row r="55" spans="1:19" s="69" customFormat="1" ht="18" customHeight="1" x14ac:dyDescent="0.2">
      <c r="B55" s="70" t="s">
        <v>1566</v>
      </c>
      <c r="C55" s="62"/>
      <c r="D55" s="71" t="s">
        <v>1564</v>
      </c>
      <c r="E55" s="72"/>
      <c r="G55" s="73"/>
      <c r="H55" s="569" t="s">
        <v>1568</v>
      </c>
      <c r="I55" s="570"/>
      <c r="J55" s="570"/>
      <c r="K55" s="570"/>
    </row>
    <row r="56" spans="1:19" s="69" customFormat="1" ht="14.25" customHeight="1" x14ac:dyDescent="0.2">
      <c r="A56" s="74"/>
      <c r="B56" s="72"/>
      <c r="C56" s="75"/>
      <c r="D56" s="76"/>
      <c r="E56" s="76"/>
      <c r="H56" s="568"/>
      <c r="I56" s="568"/>
      <c r="J56" s="568"/>
      <c r="K56" s="568"/>
    </row>
    <row r="57" spans="1:19" s="69" customFormat="1" ht="16.5" customHeight="1" x14ac:dyDescent="0.2">
      <c r="B57" s="77" t="s">
        <v>1567</v>
      </c>
      <c r="C57" s="63"/>
      <c r="H57" s="568"/>
      <c r="I57" s="568"/>
      <c r="J57" s="568"/>
      <c r="K57" s="568"/>
    </row>
    <row r="58" spans="1:19" x14ac:dyDescent="0.25">
      <c r="A58" s="20"/>
      <c r="B58" s="20"/>
      <c r="C58" s="27"/>
      <c r="D58" s="18"/>
      <c r="E58" s="18"/>
      <c r="F58" s="17" t="s">
        <v>1037</v>
      </c>
      <c r="G58" s="17"/>
      <c r="H58" s="17"/>
      <c r="I58" s="17"/>
      <c r="J58" s="17"/>
    </row>
    <row r="59" spans="1:19" x14ac:dyDescent="0.25">
      <c r="C59" s="27"/>
    </row>
    <row r="60" spans="1:19" x14ac:dyDescent="0.25">
      <c r="C60" s="27"/>
    </row>
    <row r="61" spans="1:19" x14ac:dyDescent="0.25">
      <c r="C61" s="27"/>
    </row>
    <row r="66" spans="3:3" x14ac:dyDescent="0.25">
      <c r="C66" s="25"/>
    </row>
    <row r="67" spans="3:3" x14ac:dyDescent="0.25">
      <c r="C67" s="25"/>
    </row>
    <row r="68" spans="3:3" x14ac:dyDescent="0.25">
      <c r="C68" s="28"/>
    </row>
    <row r="69" spans="3:3" x14ac:dyDescent="0.25">
      <c r="C69" s="25"/>
    </row>
  </sheetData>
  <sheetProtection algorithmName="SHA-512" hashValue="nbaduBGQe1dFG15zCcksZhu/QXJUrvKJOau9YEQ5XUOKKWR7fpUElAVMrYu3nhHFbVuIBuKHX4paPhVfMNjHaQ==" saltValue="8HSGOdecLSfKx3L3YCTvcw==" spinCount="100000" sheet="1" formatRows="0" insertColumns="0"/>
  <mergeCells count="45">
    <mergeCell ref="H56:K57"/>
    <mergeCell ref="D3:L3"/>
    <mergeCell ref="H55:K55"/>
    <mergeCell ref="C11:C13"/>
    <mergeCell ref="D11:D13"/>
    <mergeCell ref="E12:F12"/>
    <mergeCell ref="C52:D52"/>
    <mergeCell ref="C44:D44"/>
    <mergeCell ref="H14:I14"/>
    <mergeCell ref="H13:I13"/>
    <mergeCell ref="C50:D50"/>
    <mergeCell ref="C51:D51"/>
    <mergeCell ref="B46:N46"/>
    <mergeCell ref="B47:B49"/>
    <mergeCell ref="C47:D49"/>
    <mergeCell ref="N47:P48"/>
    <mergeCell ref="H48:J48"/>
    <mergeCell ref="K48:M48"/>
    <mergeCell ref="N44:O44"/>
    <mergeCell ref="Q44:R44"/>
    <mergeCell ref="Q13:R13"/>
    <mergeCell ref="Q14:R14"/>
    <mergeCell ref="H44:I44"/>
    <mergeCell ref="E47:M47"/>
    <mergeCell ref="K44:L44"/>
    <mergeCell ref="K14:L14"/>
    <mergeCell ref="K13:L13"/>
    <mergeCell ref="N13:O13"/>
    <mergeCell ref="N14:O14"/>
    <mergeCell ref="Q47:S48"/>
    <mergeCell ref="E48:G48"/>
    <mergeCell ref="P11:R12"/>
    <mergeCell ref="C6:O6"/>
    <mergeCell ref="C5:O5"/>
    <mergeCell ref="M1:O1"/>
    <mergeCell ref="Q1:R1"/>
    <mergeCell ref="A1:E1"/>
    <mergeCell ref="F7:H7"/>
    <mergeCell ref="C9:O9"/>
    <mergeCell ref="A11:A13"/>
    <mergeCell ref="B11:B13"/>
    <mergeCell ref="G12:I12"/>
    <mergeCell ref="J12:L12"/>
    <mergeCell ref="E11:L11"/>
    <mergeCell ref="M11:O12"/>
  </mergeCells>
  <hyperlinks>
    <hyperlink ref="Q1:R1" location="'Почетна страна'!G8" display="Врати се на почетна страна" xr:uid="{DBA4A80A-C228-451A-9144-E7C2FD87D720}"/>
  </hyperlinks>
  <printOptions horizontalCentered="1"/>
  <pageMargins left="0.23622047244094491" right="0.23622047244094491" top="0.47244094488188981" bottom="0.51181102362204722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4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D22F-285B-463F-AB66-B97747DACDAE}">
  <sheetPr>
    <tabColor theme="0" tint="-0.14999847407452621"/>
  </sheetPr>
  <dimension ref="A1:S86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0" width="6.7109375" style="6" customWidth="1"/>
    <col min="11" max="11" width="6.5703125" style="6" customWidth="1"/>
    <col min="12" max="12" width="11.7109375" style="42" customWidth="1"/>
    <col min="13" max="13" width="6.5703125" style="6" customWidth="1"/>
    <col min="14" max="14" width="6.7109375" style="6" customWidth="1"/>
    <col min="15" max="15" width="11.7109375" style="6" customWidth="1"/>
    <col min="16" max="17" width="6.570312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M1" s="505" t="s">
        <v>1619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9.75" customHeight="1" x14ac:dyDescent="0.25">
      <c r="A8" s="65"/>
      <c r="B8" s="65"/>
      <c r="C8" s="65"/>
      <c r="D8" s="65"/>
      <c r="E8" s="65"/>
      <c r="F8" s="56"/>
      <c r="G8" s="56"/>
      <c r="H8" s="56"/>
      <c r="I8" s="64"/>
      <c r="J8" s="65"/>
      <c r="K8" s="65"/>
      <c r="L8" s="65"/>
      <c r="M8" s="65"/>
      <c r="N8" s="65"/>
    </row>
    <row r="9" spans="1:18" x14ac:dyDescent="0.25">
      <c r="A9" s="6"/>
      <c r="B9" s="3"/>
      <c r="C9" s="514" t="s">
        <v>1519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0" t="s">
        <v>1349</v>
      </c>
      <c r="D11" s="607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1"/>
      <c r="D12" s="608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2"/>
      <c r="D13" s="609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273" customFormat="1" ht="13.5" customHeight="1" thickBot="1" x14ac:dyDescent="0.25">
      <c r="A14" s="33">
        <v>1</v>
      </c>
      <c r="B14" s="34">
        <v>2</v>
      </c>
      <c r="C14" s="272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258">
        <v>1</v>
      </c>
      <c r="B15" s="274" t="s">
        <v>1250</v>
      </c>
      <c r="C15" s="40" t="s">
        <v>1251</v>
      </c>
      <c r="D15" s="31">
        <v>164531</v>
      </c>
      <c r="E15" s="228"/>
      <c r="F15" s="229">
        <f>E15*D15</f>
        <v>0</v>
      </c>
      <c r="G15" s="230"/>
      <c r="H15" s="247"/>
      <c r="I15" s="244">
        <f t="shared" ref="I15:I59" si="0">G15*D15</f>
        <v>0</v>
      </c>
      <c r="J15" s="231">
        <f t="shared" ref="J15:J59" si="1">E15+G15</f>
        <v>0</v>
      </c>
      <c r="K15" s="233"/>
      <c r="L15" s="250">
        <f t="shared" ref="L15:L59" si="2">J15*D15</f>
        <v>0</v>
      </c>
      <c r="M15" s="232"/>
      <c r="N15" s="247"/>
      <c r="O15" s="255">
        <f t="shared" ref="O15:O59" si="3">M15*D15</f>
        <v>0</v>
      </c>
      <c r="P15" s="234"/>
      <c r="Q15" s="247"/>
      <c r="R15" s="255">
        <f t="shared" ref="R15:R59" si="4">P15*D15</f>
        <v>0</v>
      </c>
    </row>
    <row r="16" spans="1:18" s="1" customFormat="1" ht="12.75" x14ac:dyDescent="0.2">
      <c r="A16" s="258">
        <v>2</v>
      </c>
      <c r="B16" s="274" t="s">
        <v>1252</v>
      </c>
      <c r="C16" s="40" t="s">
        <v>1253</v>
      </c>
      <c r="D16" s="31">
        <v>95728</v>
      </c>
      <c r="E16" s="235"/>
      <c r="F16" s="236">
        <f>E16*D16</f>
        <v>0</v>
      </c>
      <c r="G16" s="237"/>
      <c r="H16" s="248"/>
      <c r="I16" s="245">
        <f t="shared" si="0"/>
        <v>0</v>
      </c>
      <c r="J16" s="231">
        <f t="shared" si="1"/>
        <v>0</v>
      </c>
      <c r="K16" s="238"/>
      <c r="L16" s="251">
        <f t="shared" si="2"/>
        <v>0</v>
      </c>
      <c r="M16" s="232"/>
      <c r="N16" s="248"/>
      <c r="O16" s="256">
        <f t="shared" si="3"/>
        <v>0</v>
      </c>
      <c r="P16" s="234"/>
      <c r="Q16" s="248"/>
      <c r="R16" s="256">
        <f t="shared" si="4"/>
        <v>0</v>
      </c>
    </row>
    <row r="17" spans="1:18" s="1" customFormat="1" ht="22.5" x14ac:dyDescent="0.2">
      <c r="A17" s="258">
        <v>3</v>
      </c>
      <c r="B17" s="274" t="s">
        <v>1254</v>
      </c>
      <c r="C17" s="40" t="s">
        <v>1255</v>
      </c>
      <c r="D17" s="31">
        <v>82893</v>
      </c>
      <c r="E17" s="235"/>
      <c r="F17" s="236">
        <f t="shared" ref="F17:F59" si="5">E17*D17</f>
        <v>0</v>
      </c>
      <c r="G17" s="237"/>
      <c r="H17" s="248"/>
      <c r="I17" s="245">
        <f t="shared" si="0"/>
        <v>0</v>
      </c>
      <c r="J17" s="231">
        <f t="shared" si="1"/>
        <v>0</v>
      </c>
      <c r="K17" s="238"/>
      <c r="L17" s="251">
        <f t="shared" si="2"/>
        <v>0</v>
      </c>
      <c r="M17" s="232"/>
      <c r="N17" s="248"/>
      <c r="O17" s="256">
        <f t="shared" si="3"/>
        <v>0</v>
      </c>
      <c r="P17" s="234"/>
      <c r="Q17" s="248"/>
      <c r="R17" s="256">
        <f t="shared" si="4"/>
        <v>0</v>
      </c>
    </row>
    <row r="18" spans="1:18" s="1" customFormat="1" ht="22.5" x14ac:dyDescent="0.2">
      <c r="A18" s="258">
        <v>4</v>
      </c>
      <c r="B18" s="274" t="s">
        <v>1256</v>
      </c>
      <c r="C18" s="40" t="s">
        <v>1257</v>
      </c>
      <c r="D18" s="31">
        <v>51583</v>
      </c>
      <c r="E18" s="235"/>
      <c r="F18" s="236">
        <f t="shared" si="5"/>
        <v>0</v>
      </c>
      <c r="G18" s="237"/>
      <c r="H18" s="248"/>
      <c r="I18" s="245">
        <f t="shared" si="0"/>
        <v>0</v>
      </c>
      <c r="J18" s="231">
        <f t="shared" si="1"/>
        <v>0</v>
      </c>
      <c r="K18" s="238"/>
      <c r="L18" s="251">
        <f t="shared" si="2"/>
        <v>0</v>
      </c>
      <c r="M18" s="232"/>
      <c r="N18" s="248"/>
      <c r="O18" s="256">
        <f t="shared" si="3"/>
        <v>0</v>
      </c>
      <c r="P18" s="234"/>
      <c r="Q18" s="248"/>
      <c r="R18" s="256">
        <f t="shared" si="4"/>
        <v>0</v>
      </c>
    </row>
    <row r="19" spans="1:18" s="1" customFormat="1" ht="22.5" x14ac:dyDescent="0.2">
      <c r="A19" s="258">
        <v>5</v>
      </c>
      <c r="B19" s="274" t="s">
        <v>1258</v>
      </c>
      <c r="C19" s="40" t="s">
        <v>1259</v>
      </c>
      <c r="D19" s="31">
        <v>34150</v>
      </c>
      <c r="E19" s="235"/>
      <c r="F19" s="236">
        <f t="shared" si="5"/>
        <v>0</v>
      </c>
      <c r="G19" s="237"/>
      <c r="H19" s="248"/>
      <c r="I19" s="245">
        <f t="shared" si="0"/>
        <v>0</v>
      </c>
      <c r="J19" s="231">
        <f t="shared" si="1"/>
        <v>0</v>
      </c>
      <c r="K19" s="238"/>
      <c r="L19" s="251">
        <f t="shared" si="2"/>
        <v>0</v>
      </c>
      <c r="M19" s="232"/>
      <c r="N19" s="248"/>
      <c r="O19" s="256">
        <f t="shared" si="3"/>
        <v>0</v>
      </c>
      <c r="P19" s="234"/>
      <c r="Q19" s="248"/>
      <c r="R19" s="256">
        <f t="shared" si="4"/>
        <v>0</v>
      </c>
    </row>
    <row r="20" spans="1:18" s="1" customFormat="1" ht="22.5" x14ac:dyDescent="0.2">
      <c r="A20" s="258">
        <v>6</v>
      </c>
      <c r="B20" s="274" t="s">
        <v>1260</v>
      </c>
      <c r="C20" s="40" t="s">
        <v>1261</v>
      </c>
      <c r="D20" s="31">
        <v>129627</v>
      </c>
      <c r="E20" s="235"/>
      <c r="F20" s="236">
        <f t="shared" si="5"/>
        <v>0</v>
      </c>
      <c r="G20" s="237"/>
      <c r="H20" s="248"/>
      <c r="I20" s="245">
        <f t="shared" si="0"/>
        <v>0</v>
      </c>
      <c r="J20" s="231">
        <f t="shared" si="1"/>
        <v>0</v>
      </c>
      <c r="K20" s="238"/>
      <c r="L20" s="251">
        <f t="shared" si="2"/>
        <v>0</v>
      </c>
      <c r="M20" s="232"/>
      <c r="N20" s="248"/>
      <c r="O20" s="256">
        <f t="shared" si="3"/>
        <v>0</v>
      </c>
      <c r="P20" s="234"/>
      <c r="Q20" s="248"/>
      <c r="R20" s="256">
        <f t="shared" si="4"/>
        <v>0</v>
      </c>
    </row>
    <row r="21" spans="1:18" s="1" customFormat="1" ht="22.5" x14ac:dyDescent="0.2">
      <c r="A21" s="258">
        <v>7</v>
      </c>
      <c r="B21" s="274" t="s">
        <v>1262</v>
      </c>
      <c r="C21" s="40" t="s">
        <v>1263</v>
      </c>
      <c r="D21" s="31">
        <v>50763</v>
      </c>
      <c r="E21" s="235"/>
      <c r="F21" s="236">
        <f t="shared" si="5"/>
        <v>0</v>
      </c>
      <c r="G21" s="237"/>
      <c r="H21" s="248"/>
      <c r="I21" s="245">
        <f t="shared" si="0"/>
        <v>0</v>
      </c>
      <c r="J21" s="231">
        <f t="shared" si="1"/>
        <v>0</v>
      </c>
      <c r="K21" s="238"/>
      <c r="L21" s="251">
        <f t="shared" si="2"/>
        <v>0</v>
      </c>
      <c r="M21" s="232"/>
      <c r="N21" s="248"/>
      <c r="O21" s="256">
        <f t="shared" si="3"/>
        <v>0</v>
      </c>
      <c r="P21" s="234"/>
      <c r="Q21" s="248"/>
      <c r="R21" s="256">
        <f t="shared" si="4"/>
        <v>0</v>
      </c>
    </row>
    <row r="22" spans="1:18" s="1" customFormat="1" ht="12.75" x14ac:dyDescent="0.2">
      <c r="A22" s="258">
        <v>8</v>
      </c>
      <c r="B22" s="274" t="s">
        <v>1264</v>
      </c>
      <c r="C22" s="40" t="s">
        <v>1265</v>
      </c>
      <c r="D22" s="31">
        <v>94547</v>
      </c>
      <c r="E22" s="235"/>
      <c r="F22" s="236">
        <f t="shared" si="5"/>
        <v>0</v>
      </c>
      <c r="G22" s="237"/>
      <c r="H22" s="248"/>
      <c r="I22" s="245">
        <f t="shared" si="0"/>
        <v>0</v>
      </c>
      <c r="J22" s="231">
        <f t="shared" si="1"/>
        <v>0</v>
      </c>
      <c r="K22" s="238"/>
      <c r="L22" s="251">
        <f t="shared" si="2"/>
        <v>0</v>
      </c>
      <c r="M22" s="232"/>
      <c r="N22" s="248"/>
      <c r="O22" s="256">
        <f t="shared" si="3"/>
        <v>0</v>
      </c>
      <c r="P22" s="234"/>
      <c r="Q22" s="248"/>
      <c r="R22" s="256">
        <f t="shared" si="4"/>
        <v>0</v>
      </c>
    </row>
    <row r="23" spans="1:18" s="1" customFormat="1" ht="12.75" x14ac:dyDescent="0.2">
      <c r="A23" s="258">
        <v>9</v>
      </c>
      <c r="B23" s="274" t="s">
        <v>1266</v>
      </c>
      <c r="C23" s="40" t="s">
        <v>1267</v>
      </c>
      <c r="D23" s="31">
        <v>58068</v>
      </c>
      <c r="E23" s="235"/>
      <c r="F23" s="236">
        <f t="shared" si="5"/>
        <v>0</v>
      </c>
      <c r="G23" s="237"/>
      <c r="H23" s="248"/>
      <c r="I23" s="245">
        <f t="shared" si="0"/>
        <v>0</v>
      </c>
      <c r="J23" s="231">
        <f t="shared" si="1"/>
        <v>0</v>
      </c>
      <c r="K23" s="238"/>
      <c r="L23" s="251">
        <f t="shared" si="2"/>
        <v>0</v>
      </c>
      <c r="M23" s="232"/>
      <c r="N23" s="248"/>
      <c r="O23" s="256">
        <f t="shared" si="3"/>
        <v>0</v>
      </c>
      <c r="P23" s="234"/>
      <c r="Q23" s="248"/>
      <c r="R23" s="256">
        <f t="shared" si="4"/>
        <v>0</v>
      </c>
    </row>
    <row r="24" spans="1:18" s="1" customFormat="1" ht="12.75" x14ac:dyDescent="0.2">
      <c r="A24" s="258">
        <v>10</v>
      </c>
      <c r="B24" s="274" t="s">
        <v>1268</v>
      </c>
      <c r="C24" s="40" t="s">
        <v>1269</v>
      </c>
      <c r="D24" s="31">
        <v>47340</v>
      </c>
      <c r="E24" s="235"/>
      <c r="F24" s="236">
        <f t="shared" si="5"/>
        <v>0</v>
      </c>
      <c r="G24" s="237"/>
      <c r="H24" s="248"/>
      <c r="I24" s="245">
        <f t="shared" si="0"/>
        <v>0</v>
      </c>
      <c r="J24" s="231">
        <f t="shared" si="1"/>
        <v>0</v>
      </c>
      <c r="K24" s="238"/>
      <c r="L24" s="251">
        <f t="shared" si="2"/>
        <v>0</v>
      </c>
      <c r="M24" s="232"/>
      <c r="N24" s="248"/>
      <c r="O24" s="256">
        <f t="shared" si="3"/>
        <v>0</v>
      </c>
      <c r="P24" s="234"/>
      <c r="Q24" s="248"/>
      <c r="R24" s="256">
        <f t="shared" si="4"/>
        <v>0</v>
      </c>
    </row>
    <row r="25" spans="1:18" s="1" customFormat="1" ht="12.75" x14ac:dyDescent="0.2">
      <c r="A25" s="258">
        <v>11</v>
      </c>
      <c r="B25" s="274" t="s">
        <v>1270</v>
      </c>
      <c r="C25" s="40" t="s">
        <v>1271</v>
      </c>
      <c r="D25" s="31">
        <v>33722</v>
      </c>
      <c r="E25" s="235"/>
      <c r="F25" s="236">
        <f t="shared" si="5"/>
        <v>0</v>
      </c>
      <c r="G25" s="237"/>
      <c r="H25" s="248"/>
      <c r="I25" s="245">
        <f t="shared" si="0"/>
        <v>0</v>
      </c>
      <c r="J25" s="231">
        <f t="shared" si="1"/>
        <v>0</v>
      </c>
      <c r="K25" s="238"/>
      <c r="L25" s="251">
        <f t="shared" si="2"/>
        <v>0</v>
      </c>
      <c r="M25" s="232"/>
      <c r="N25" s="248"/>
      <c r="O25" s="256">
        <f t="shared" si="3"/>
        <v>0</v>
      </c>
      <c r="P25" s="234"/>
      <c r="Q25" s="248"/>
      <c r="R25" s="256">
        <f t="shared" si="4"/>
        <v>0</v>
      </c>
    </row>
    <row r="26" spans="1:18" s="1" customFormat="1" ht="12.75" x14ac:dyDescent="0.2">
      <c r="A26" s="258">
        <v>12</v>
      </c>
      <c r="B26" s="274" t="s">
        <v>1272</v>
      </c>
      <c r="C26" s="40" t="s">
        <v>1273</v>
      </c>
      <c r="D26" s="31">
        <v>47058</v>
      </c>
      <c r="E26" s="235"/>
      <c r="F26" s="236">
        <f t="shared" si="5"/>
        <v>0</v>
      </c>
      <c r="G26" s="237"/>
      <c r="H26" s="248"/>
      <c r="I26" s="245">
        <f t="shared" si="0"/>
        <v>0</v>
      </c>
      <c r="J26" s="231">
        <f t="shared" si="1"/>
        <v>0</v>
      </c>
      <c r="K26" s="238"/>
      <c r="L26" s="251">
        <f t="shared" si="2"/>
        <v>0</v>
      </c>
      <c r="M26" s="232"/>
      <c r="N26" s="248"/>
      <c r="O26" s="256">
        <f t="shared" si="3"/>
        <v>0</v>
      </c>
      <c r="P26" s="234"/>
      <c r="Q26" s="248"/>
      <c r="R26" s="256">
        <f t="shared" si="4"/>
        <v>0</v>
      </c>
    </row>
    <row r="27" spans="1:18" s="1" customFormat="1" ht="12.75" x14ac:dyDescent="0.2">
      <c r="A27" s="258">
        <v>13</v>
      </c>
      <c r="B27" s="274" t="s">
        <v>1274</v>
      </c>
      <c r="C27" s="259" t="s">
        <v>1275</v>
      </c>
      <c r="D27" s="31">
        <v>27212</v>
      </c>
      <c r="E27" s="235"/>
      <c r="F27" s="236">
        <f t="shared" si="5"/>
        <v>0</v>
      </c>
      <c r="G27" s="237"/>
      <c r="H27" s="248"/>
      <c r="I27" s="245">
        <f t="shared" si="0"/>
        <v>0</v>
      </c>
      <c r="J27" s="231">
        <f t="shared" si="1"/>
        <v>0</v>
      </c>
      <c r="K27" s="238"/>
      <c r="L27" s="251">
        <f t="shared" si="2"/>
        <v>0</v>
      </c>
      <c r="M27" s="232"/>
      <c r="N27" s="248"/>
      <c r="O27" s="256">
        <f t="shared" si="3"/>
        <v>0</v>
      </c>
      <c r="P27" s="234"/>
      <c r="Q27" s="248"/>
      <c r="R27" s="256">
        <f t="shared" si="4"/>
        <v>0</v>
      </c>
    </row>
    <row r="28" spans="1:18" s="1" customFormat="1" ht="12.75" x14ac:dyDescent="0.2">
      <c r="A28" s="258">
        <v>14</v>
      </c>
      <c r="B28" s="274" t="s">
        <v>1276</v>
      </c>
      <c r="C28" s="40" t="s">
        <v>1277</v>
      </c>
      <c r="D28" s="31">
        <v>17448</v>
      </c>
      <c r="E28" s="235"/>
      <c r="F28" s="236">
        <f t="shared" si="5"/>
        <v>0</v>
      </c>
      <c r="G28" s="237"/>
      <c r="H28" s="248"/>
      <c r="I28" s="245">
        <f t="shared" si="0"/>
        <v>0</v>
      </c>
      <c r="J28" s="231">
        <f t="shared" si="1"/>
        <v>0</v>
      </c>
      <c r="K28" s="238"/>
      <c r="L28" s="251">
        <f t="shared" si="2"/>
        <v>0</v>
      </c>
      <c r="M28" s="232"/>
      <c r="N28" s="248"/>
      <c r="O28" s="256">
        <f t="shared" si="3"/>
        <v>0</v>
      </c>
      <c r="P28" s="234"/>
      <c r="Q28" s="248"/>
      <c r="R28" s="256">
        <f t="shared" si="4"/>
        <v>0</v>
      </c>
    </row>
    <row r="29" spans="1:18" s="1" customFormat="1" ht="12.75" x14ac:dyDescent="0.2">
      <c r="A29" s="258">
        <v>15</v>
      </c>
      <c r="B29" s="274" t="s">
        <v>1278</v>
      </c>
      <c r="C29" s="40" t="s">
        <v>323</v>
      </c>
      <c r="D29" s="31">
        <v>8250</v>
      </c>
      <c r="E29" s="235"/>
      <c r="F29" s="236">
        <f t="shared" si="5"/>
        <v>0</v>
      </c>
      <c r="G29" s="237"/>
      <c r="H29" s="248"/>
      <c r="I29" s="245">
        <f t="shared" si="0"/>
        <v>0</v>
      </c>
      <c r="J29" s="231">
        <f t="shared" si="1"/>
        <v>0</v>
      </c>
      <c r="K29" s="238"/>
      <c r="L29" s="251">
        <f t="shared" si="2"/>
        <v>0</v>
      </c>
      <c r="M29" s="232"/>
      <c r="N29" s="248"/>
      <c r="O29" s="256">
        <f t="shared" si="3"/>
        <v>0</v>
      </c>
      <c r="P29" s="234"/>
      <c r="Q29" s="248"/>
      <c r="R29" s="256">
        <f t="shared" si="4"/>
        <v>0</v>
      </c>
    </row>
    <row r="30" spans="1:18" s="1" customFormat="1" ht="12.75" x14ac:dyDescent="0.2">
      <c r="A30" s="258">
        <v>16</v>
      </c>
      <c r="B30" s="274" t="s">
        <v>1279</v>
      </c>
      <c r="C30" s="40" t="s">
        <v>1280</v>
      </c>
      <c r="D30" s="31">
        <v>24849</v>
      </c>
      <c r="E30" s="235"/>
      <c r="F30" s="236">
        <f t="shared" si="5"/>
        <v>0</v>
      </c>
      <c r="G30" s="237"/>
      <c r="H30" s="248"/>
      <c r="I30" s="245">
        <f t="shared" si="0"/>
        <v>0</v>
      </c>
      <c r="J30" s="231">
        <f t="shared" si="1"/>
        <v>0</v>
      </c>
      <c r="K30" s="238"/>
      <c r="L30" s="251">
        <f t="shared" si="2"/>
        <v>0</v>
      </c>
      <c r="M30" s="232"/>
      <c r="N30" s="248"/>
      <c r="O30" s="256">
        <f t="shared" si="3"/>
        <v>0</v>
      </c>
      <c r="P30" s="234"/>
      <c r="Q30" s="248"/>
      <c r="R30" s="256">
        <f t="shared" si="4"/>
        <v>0</v>
      </c>
    </row>
    <row r="31" spans="1:18" s="1" customFormat="1" ht="22.5" x14ac:dyDescent="0.2">
      <c r="A31" s="258">
        <v>17</v>
      </c>
      <c r="B31" s="274" t="s">
        <v>1281</v>
      </c>
      <c r="C31" s="40" t="s">
        <v>1282</v>
      </c>
      <c r="D31" s="31">
        <v>30301</v>
      </c>
      <c r="E31" s="235"/>
      <c r="F31" s="236">
        <f t="shared" si="5"/>
        <v>0</v>
      </c>
      <c r="G31" s="237"/>
      <c r="H31" s="248"/>
      <c r="I31" s="245">
        <f t="shared" si="0"/>
        <v>0</v>
      </c>
      <c r="J31" s="231">
        <f t="shared" si="1"/>
        <v>0</v>
      </c>
      <c r="K31" s="238"/>
      <c r="L31" s="251">
        <f t="shared" si="2"/>
        <v>0</v>
      </c>
      <c r="M31" s="232"/>
      <c r="N31" s="248"/>
      <c r="O31" s="256">
        <f t="shared" si="3"/>
        <v>0</v>
      </c>
      <c r="P31" s="234"/>
      <c r="Q31" s="248"/>
      <c r="R31" s="256">
        <f t="shared" si="4"/>
        <v>0</v>
      </c>
    </row>
    <row r="32" spans="1:18" s="1" customFormat="1" ht="22.5" x14ac:dyDescent="0.2">
      <c r="A32" s="258">
        <v>18</v>
      </c>
      <c r="B32" s="274" t="s">
        <v>1283</v>
      </c>
      <c r="C32" s="40" t="s">
        <v>1284</v>
      </c>
      <c r="D32" s="31">
        <v>20508</v>
      </c>
      <c r="E32" s="235"/>
      <c r="F32" s="236">
        <f t="shared" si="5"/>
        <v>0</v>
      </c>
      <c r="G32" s="237"/>
      <c r="H32" s="248"/>
      <c r="I32" s="245">
        <f t="shared" si="0"/>
        <v>0</v>
      </c>
      <c r="J32" s="231">
        <f t="shared" si="1"/>
        <v>0</v>
      </c>
      <c r="K32" s="238"/>
      <c r="L32" s="251">
        <f t="shared" si="2"/>
        <v>0</v>
      </c>
      <c r="M32" s="232"/>
      <c r="N32" s="248"/>
      <c r="O32" s="256">
        <f t="shared" si="3"/>
        <v>0</v>
      </c>
      <c r="P32" s="234"/>
      <c r="Q32" s="248"/>
      <c r="R32" s="256">
        <f t="shared" si="4"/>
        <v>0</v>
      </c>
    </row>
    <row r="33" spans="1:18" s="1" customFormat="1" ht="12.75" x14ac:dyDescent="0.2">
      <c r="A33" s="258">
        <v>19</v>
      </c>
      <c r="B33" s="274" t="s">
        <v>1285</v>
      </c>
      <c r="C33" s="40" t="s">
        <v>1286</v>
      </c>
      <c r="D33" s="31">
        <v>31487</v>
      </c>
      <c r="E33" s="235"/>
      <c r="F33" s="236">
        <f t="shared" si="5"/>
        <v>0</v>
      </c>
      <c r="G33" s="237"/>
      <c r="H33" s="248"/>
      <c r="I33" s="245">
        <f t="shared" si="0"/>
        <v>0</v>
      </c>
      <c r="J33" s="231">
        <f t="shared" si="1"/>
        <v>0</v>
      </c>
      <c r="K33" s="238"/>
      <c r="L33" s="251">
        <f t="shared" si="2"/>
        <v>0</v>
      </c>
      <c r="M33" s="232"/>
      <c r="N33" s="248"/>
      <c r="O33" s="256">
        <f t="shared" si="3"/>
        <v>0</v>
      </c>
      <c r="P33" s="234"/>
      <c r="Q33" s="248"/>
      <c r="R33" s="256">
        <f t="shared" si="4"/>
        <v>0</v>
      </c>
    </row>
    <row r="34" spans="1:18" s="1" customFormat="1" ht="12.75" x14ac:dyDescent="0.2">
      <c r="A34" s="258">
        <v>20</v>
      </c>
      <c r="B34" s="274" t="s">
        <v>1287</v>
      </c>
      <c r="C34" s="40" t="s">
        <v>1288</v>
      </c>
      <c r="D34" s="31">
        <v>20010</v>
      </c>
      <c r="E34" s="235"/>
      <c r="F34" s="236">
        <f t="shared" si="5"/>
        <v>0</v>
      </c>
      <c r="G34" s="237"/>
      <c r="H34" s="248"/>
      <c r="I34" s="245">
        <f t="shared" si="0"/>
        <v>0</v>
      </c>
      <c r="J34" s="231">
        <f t="shared" si="1"/>
        <v>0</v>
      </c>
      <c r="K34" s="238"/>
      <c r="L34" s="251">
        <f t="shared" si="2"/>
        <v>0</v>
      </c>
      <c r="M34" s="232"/>
      <c r="N34" s="248"/>
      <c r="O34" s="256">
        <f t="shared" si="3"/>
        <v>0</v>
      </c>
      <c r="P34" s="234"/>
      <c r="Q34" s="248"/>
      <c r="R34" s="256">
        <f t="shared" si="4"/>
        <v>0</v>
      </c>
    </row>
    <row r="35" spans="1:18" s="1" customFormat="1" ht="12.75" x14ac:dyDescent="0.2">
      <c r="A35" s="258">
        <v>21</v>
      </c>
      <c r="B35" s="274" t="s">
        <v>1289</v>
      </c>
      <c r="C35" s="40" t="s">
        <v>1290</v>
      </c>
      <c r="D35" s="31">
        <v>13461</v>
      </c>
      <c r="E35" s="235"/>
      <c r="F35" s="236">
        <f t="shared" si="5"/>
        <v>0</v>
      </c>
      <c r="G35" s="237"/>
      <c r="H35" s="248"/>
      <c r="I35" s="245">
        <f t="shared" si="0"/>
        <v>0</v>
      </c>
      <c r="J35" s="231">
        <f t="shared" si="1"/>
        <v>0</v>
      </c>
      <c r="K35" s="238"/>
      <c r="L35" s="251">
        <f t="shared" si="2"/>
        <v>0</v>
      </c>
      <c r="M35" s="232"/>
      <c r="N35" s="248"/>
      <c r="O35" s="256">
        <f t="shared" si="3"/>
        <v>0</v>
      </c>
      <c r="P35" s="234"/>
      <c r="Q35" s="248"/>
      <c r="R35" s="256">
        <f t="shared" si="4"/>
        <v>0</v>
      </c>
    </row>
    <row r="36" spans="1:18" s="1" customFormat="1" ht="12.75" x14ac:dyDescent="0.2">
      <c r="A36" s="258">
        <v>22</v>
      </c>
      <c r="B36" s="274" t="s">
        <v>1291</v>
      </c>
      <c r="C36" s="259" t="s">
        <v>1292</v>
      </c>
      <c r="D36" s="31">
        <v>22085</v>
      </c>
      <c r="E36" s="235"/>
      <c r="F36" s="236">
        <f t="shared" si="5"/>
        <v>0</v>
      </c>
      <c r="G36" s="237"/>
      <c r="H36" s="248"/>
      <c r="I36" s="245">
        <f t="shared" si="0"/>
        <v>0</v>
      </c>
      <c r="J36" s="231">
        <f t="shared" si="1"/>
        <v>0</v>
      </c>
      <c r="K36" s="238"/>
      <c r="L36" s="251">
        <f t="shared" si="2"/>
        <v>0</v>
      </c>
      <c r="M36" s="232"/>
      <c r="N36" s="248"/>
      <c r="O36" s="256">
        <f t="shared" si="3"/>
        <v>0</v>
      </c>
      <c r="P36" s="234"/>
      <c r="Q36" s="248"/>
      <c r="R36" s="256">
        <f t="shared" si="4"/>
        <v>0</v>
      </c>
    </row>
    <row r="37" spans="1:18" s="1" customFormat="1" ht="22.5" x14ac:dyDescent="0.2">
      <c r="A37" s="258">
        <v>23</v>
      </c>
      <c r="B37" s="274" t="s">
        <v>1293</v>
      </c>
      <c r="C37" s="40" t="s">
        <v>1294</v>
      </c>
      <c r="D37" s="31">
        <v>14677</v>
      </c>
      <c r="E37" s="235"/>
      <c r="F37" s="236">
        <f t="shared" si="5"/>
        <v>0</v>
      </c>
      <c r="G37" s="237"/>
      <c r="H37" s="248"/>
      <c r="I37" s="245">
        <f t="shared" si="0"/>
        <v>0</v>
      </c>
      <c r="J37" s="231">
        <f t="shared" si="1"/>
        <v>0</v>
      </c>
      <c r="K37" s="238"/>
      <c r="L37" s="251">
        <f t="shared" si="2"/>
        <v>0</v>
      </c>
      <c r="M37" s="232"/>
      <c r="N37" s="248"/>
      <c r="O37" s="256">
        <f t="shared" si="3"/>
        <v>0</v>
      </c>
      <c r="P37" s="234"/>
      <c r="Q37" s="248"/>
      <c r="R37" s="256">
        <f t="shared" si="4"/>
        <v>0</v>
      </c>
    </row>
    <row r="38" spans="1:18" s="1" customFormat="1" ht="12.75" x14ac:dyDescent="0.2">
      <c r="A38" s="258">
        <v>24</v>
      </c>
      <c r="B38" s="274" t="s">
        <v>1295</v>
      </c>
      <c r="C38" s="40" t="s">
        <v>1296</v>
      </c>
      <c r="D38" s="31">
        <v>19916</v>
      </c>
      <c r="E38" s="235"/>
      <c r="F38" s="236">
        <f t="shared" si="5"/>
        <v>0</v>
      </c>
      <c r="G38" s="237"/>
      <c r="H38" s="248"/>
      <c r="I38" s="245">
        <f t="shared" si="0"/>
        <v>0</v>
      </c>
      <c r="J38" s="231">
        <f t="shared" si="1"/>
        <v>0</v>
      </c>
      <c r="K38" s="238"/>
      <c r="L38" s="251">
        <f t="shared" si="2"/>
        <v>0</v>
      </c>
      <c r="M38" s="232"/>
      <c r="N38" s="248"/>
      <c r="O38" s="256">
        <f t="shared" si="3"/>
        <v>0</v>
      </c>
      <c r="P38" s="234"/>
      <c r="Q38" s="248"/>
      <c r="R38" s="256">
        <f t="shared" si="4"/>
        <v>0</v>
      </c>
    </row>
    <row r="39" spans="1:18" s="1" customFormat="1" ht="12.75" x14ac:dyDescent="0.2">
      <c r="A39" s="258">
        <v>25</v>
      </c>
      <c r="B39" s="274" t="s">
        <v>1297</v>
      </c>
      <c r="C39" s="40" t="s">
        <v>1298</v>
      </c>
      <c r="D39" s="31">
        <v>23035</v>
      </c>
      <c r="E39" s="235"/>
      <c r="F39" s="236">
        <f t="shared" si="5"/>
        <v>0</v>
      </c>
      <c r="G39" s="237"/>
      <c r="H39" s="248"/>
      <c r="I39" s="245">
        <f t="shared" si="0"/>
        <v>0</v>
      </c>
      <c r="J39" s="231">
        <f t="shared" si="1"/>
        <v>0</v>
      </c>
      <c r="K39" s="238"/>
      <c r="L39" s="251">
        <f t="shared" si="2"/>
        <v>0</v>
      </c>
      <c r="M39" s="232"/>
      <c r="N39" s="248"/>
      <c r="O39" s="256">
        <f t="shared" si="3"/>
        <v>0</v>
      </c>
      <c r="P39" s="234"/>
      <c r="Q39" s="248"/>
      <c r="R39" s="256">
        <f t="shared" si="4"/>
        <v>0</v>
      </c>
    </row>
    <row r="40" spans="1:18" s="1" customFormat="1" ht="12.75" x14ac:dyDescent="0.2">
      <c r="A40" s="258">
        <v>26</v>
      </c>
      <c r="B40" s="274" t="s">
        <v>1299</v>
      </c>
      <c r="C40" s="40" t="s">
        <v>1300</v>
      </c>
      <c r="D40" s="31">
        <v>16688</v>
      </c>
      <c r="E40" s="235"/>
      <c r="F40" s="236">
        <f t="shared" si="5"/>
        <v>0</v>
      </c>
      <c r="G40" s="237"/>
      <c r="H40" s="248"/>
      <c r="I40" s="245">
        <f t="shared" si="0"/>
        <v>0</v>
      </c>
      <c r="J40" s="231">
        <f t="shared" si="1"/>
        <v>0</v>
      </c>
      <c r="K40" s="238"/>
      <c r="L40" s="251">
        <f t="shared" si="2"/>
        <v>0</v>
      </c>
      <c r="M40" s="232"/>
      <c r="N40" s="248"/>
      <c r="O40" s="256">
        <f t="shared" si="3"/>
        <v>0</v>
      </c>
      <c r="P40" s="234"/>
      <c r="Q40" s="248"/>
      <c r="R40" s="256">
        <f t="shared" si="4"/>
        <v>0</v>
      </c>
    </row>
    <row r="41" spans="1:18" s="1" customFormat="1" ht="12.75" x14ac:dyDescent="0.2">
      <c r="A41" s="258">
        <v>27</v>
      </c>
      <c r="B41" s="274" t="s">
        <v>1301</v>
      </c>
      <c r="C41" s="40" t="s">
        <v>1302</v>
      </c>
      <c r="D41" s="31">
        <v>12273</v>
      </c>
      <c r="E41" s="235"/>
      <c r="F41" s="236">
        <f t="shared" si="5"/>
        <v>0</v>
      </c>
      <c r="G41" s="237"/>
      <c r="H41" s="248"/>
      <c r="I41" s="245">
        <f t="shared" si="0"/>
        <v>0</v>
      </c>
      <c r="J41" s="231">
        <f t="shared" si="1"/>
        <v>0</v>
      </c>
      <c r="K41" s="238"/>
      <c r="L41" s="251">
        <f t="shared" si="2"/>
        <v>0</v>
      </c>
      <c r="M41" s="232"/>
      <c r="N41" s="248"/>
      <c r="O41" s="256">
        <f t="shared" si="3"/>
        <v>0</v>
      </c>
      <c r="P41" s="234"/>
      <c r="Q41" s="248"/>
      <c r="R41" s="256">
        <f t="shared" si="4"/>
        <v>0</v>
      </c>
    </row>
    <row r="42" spans="1:18" s="1" customFormat="1" ht="12.75" x14ac:dyDescent="0.2">
      <c r="A42" s="258">
        <v>28</v>
      </c>
      <c r="B42" s="274" t="s">
        <v>1303</v>
      </c>
      <c r="C42" s="40" t="s">
        <v>1304</v>
      </c>
      <c r="D42" s="31">
        <v>22386</v>
      </c>
      <c r="E42" s="235"/>
      <c r="F42" s="236">
        <f t="shared" si="5"/>
        <v>0</v>
      </c>
      <c r="G42" s="237"/>
      <c r="H42" s="248"/>
      <c r="I42" s="245">
        <f t="shared" si="0"/>
        <v>0</v>
      </c>
      <c r="J42" s="231">
        <f t="shared" si="1"/>
        <v>0</v>
      </c>
      <c r="K42" s="238"/>
      <c r="L42" s="251">
        <f t="shared" si="2"/>
        <v>0</v>
      </c>
      <c r="M42" s="232"/>
      <c r="N42" s="248"/>
      <c r="O42" s="256">
        <f t="shared" si="3"/>
        <v>0</v>
      </c>
      <c r="P42" s="234"/>
      <c r="Q42" s="248"/>
      <c r="R42" s="256">
        <f t="shared" si="4"/>
        <v>0</v>
      </c>
    </row>
    <row r="43" spans="1:18" s="1" customFormat="1" ht="12.75" x14ac:dyDescent="0.2">
      <c r="A43" s="258">
        <v>29</v>
      </c>
      <c r="B43" s="274" t="s">
        <v>1305</v>
      </c>
      <c r="C43" s="40" t="s">
        <v>324</v>
      </c>
      <c r="D43" s="31">
        <v>15507</v>
      </c>
      <c r="E43" s="235"/>
      <c r="F43" s="236">
        <f t="shared" si="5"/>
        <v>0</v>
      </c>
      <c r="G43" s="237"/>
      <c r="H43" s="248"/>
      <c r="I43" s="245">
        <f t="shared" si="0"/>
        <v>0</v>
      </c>
      <c r="J43" s="231">
        <f t="shared" si="1"/>
        <v>0</v>
      </c>
      <c r="K43" s="238"/>
      <c r="L43" s="251">
        <f t="shared" si="2"/>
        <v>0</v>
      </c>
      <c r="M43" s="232"/>
      <c r="N43" s="248"/>
      <c r="O43" s="256">
        <f t="shared" si="3"/>
        <v>0</v>
      </c>
      <c r="P43" s="234"/>
      <c r="Q43" s="248"/>
      <c r="R43" s="256">
        <f t="shared" si="4"/>
        <v>0</v>
      </c>
    </row>
    <row r="44" spans="1:18" s="1" customFormat="1" ht="12.75" x14ac:dyDescent="0.2">
      <c r="A44" s="258">
        <v>30</v>
      </c>
      <c r="B44" s="274" t="s">
        <v>1306</v>
      </c>
      <c r="C44" s="40" t="s">
        <v>1307</v>
      </c>
      <c r="D44" s="31">
        <v>42235</v>
      </c>
      <c r="E44" s="235"/>
      <c r="F44" s="236">
        <f t="shared" si="5"/>
        <v>0</v>
      </c>
      <c r="G44" s="237"/>
      <c r="H44" s="248"/>
      <c r="I44" s="245">
        <f t="shared" si="0"/>
        <v>0</v>
      </c>
      <c r="J44" s="231">
        <f t="shared" si="1"/>
        <v>0</v>
      </c>
      <c r="K44" s="238"/>
      <c r="L44" s="251">
        <f t="shared" si="2"/>
        <v>0</v>
      </c>
      <c r="M44" s="232"/>
      <c r="N44" s="248"/>
      <c r="O44" s="256">
        <f t="shared" si="3"/>
        <v>0</v>
      </c>
      <c r="P44" s="234"/>
      <c r="Q44" s="248"/>
      <c r="R44" s="256">
        <f t="shared" si="4"/>
        <v>0</v>
      </c>
    </row>
    <row r="45" spans="1:18" s="1" customFormat="1" ht="12.75" x14ac:dyDescent="0.2">
      <c r="A45" s="258">
        <v>31</v>
      </c>
      <c r="B45" s="274" t="s">
        <v>1308</v>
      </c>
      <c r="C45" s="40" t="s">
        <v>1309</v>
      </c>
      <c r="D45" s="31">
        <v>28165</v>
      </c>
      <c r="E45" s="235"/>
      <c r="F45" s="236">
        <f t="shared" si="5"/>
        <v>0</v>
      </c>
      <c r="G45" s="237"/>
      <c r="H45" s="248"/>
      <c r="I45" s="245">
        <f t="shared" si="0"/>
        <v>0</v>
      </c>
      <c r="J45" s="231">
        <f t="shared" si="1"/>
        <v>0</v>
      </c>
      <c r="K45" s="238"/>
      <c r="L45" s="251">
        <f t="shared" si="2"/>
        <v>0</v>
      </c>
      <c r="M45" s="232"/>
      <c r="N45" s="248"/>
      <c r="O45" s="256">
        <f t="shared" si="3"/>
        <v>0</v>
      </c>
      <c r="P45" s="234"/>
      <c r="Q45" s="248"/>
      <c r="R45" s="256">
        <f t="shared" si="4"/>
        <v>0</v>
      </c>
    </row>
    <row r="46" spans="1:18" s="1" customFormat="1" ht="12.75" x14ac:dyDescent="0.2">
      <c r="A46" s="258">
        <v>32</v>
      </c>
      <c r="B46" s="274" t="s">
        <v>1310</v>
      </c>
      <c r="C46" s="40" t="s">
        <v>1311</v>
      </c>
      <c r="D46" s="31">
        <v>22410</v>
      </c>
      <c r="E46" s="235"/>
      <c r="F46" s="236">
        <f t="shared" si="5"/>
        <v>0</v>
      </c>
      <c r="G46" s="237"/>
      <c r="H46" s="248"/>
      <c r="I46" s="245">
        <f t="shared" si="0"/>
        <v>0</v>
      </c>
      <c r="J46" s="231">
        <f t="shared" si="1"/>
        <v>0</v>
      </c>
      <c r="K46" s="238"/>
      <c r="L46" s="251">
        <f t="shared" si="2"/>
        <v>0</v>
      </c>
      <c r="M46" s="232"/>
      <c r="N46" s="248"/>
      <c r="O46" s="256">
        <f t="shared" si="3"/>
        <v>0</v>
      </c>
      <c r="P46" s="234"/>
      <c r="Q46" s="248"/>
      <c r="R46" s="256">
        <f t="shared" si="4"/>
        <v>0</v>
      </c>
    </row>
    <row r="47" spans="1:18" s="1" customFormat="1" ht="22.5" x14ac:dyDescent="0.2">
      <c r="A47" s="258">
        <v>33</v>
      </c>
      <c r="B47" s="274" t="s">
        <v>1312</v>
      </c>
      <c r="C47" s="40" t="s">
        <v>1313</v>
      </c>
      <c r="D47" s="31">
        <v>21798</v>
      </c>
      <c r="E47" s="235"/>
      <c r="F47" s="236">
        <f t="shared" si="5"/>
        <v>0</v>
      </c>
      <c r="G47" s="237"/>
      <c r="H47" s="248"/>
      <c r="I47" s="245">
        <f t="shared" si="0"/>
        <v>0</v>
      </c>
      <c r="J47" s="231">
        <f t="shared" si="1"/>
        <v>0</v>
      </c>
      <c r="K47" s="238"/>
      <c r="L47" s="251">
        <f t="shared" si="2"/>
        <v>0</v>
      </c>
      <c r="M47" s="232"/>
      <c r="N47" s="248"/>
      <c r="O47" s="256">
        <f t="shared" si="3"/>
        <v>0</v>
      </c>
      <c r="P47" s="234"/>
      <c r="Q47" s="248"/>
      <c r="R47" s="256">
        <f t="shared" si="4"/>
        <v>0</v>
      </c>
    </row>
    <row r="48" spans="1:18" s="1" customFormat="1" ht="12.75" x14ac:dyDescent="0.2">
      <c r="A48" s="258">
        <v>34</v>
      </c>
      <c r="B48" s="274" t="s">
        <v>1314</v>
      </c>
      <c r="C48" s="40" t="s">
        <v>1315</v>
      </c>
      <c r="D48" s="31">
        <v>63679</v>
      </c>
      <c r="E48" s="235"/>
      <c r="F48" s="236">
        <f t="shared" si="5"/>
        <v>0</v>
      </c>
      <c r="G48" s="237"/>
      <c r="H48" s="248"/>
      <c r="I48" s="245">
        <f t="shared" si="0"/>
        <v>0</v>
      </c>
      <c r="J48" s="231">
        <f t="shared" si="1"/>
        <v>0</v>
      </c>
      <c r="K48" s="238"/>
      <c r="L48" s="251">
        <f t="shared" si="2"/>
        <v>0</v>
      </c>
      <c r="M48" s="232"/>
      <c r="N48" s="248"/>
      <c r="O48" s="256">
        <f t="shared" si="3"/>
        <v>0</v>
      </c>
      <c r="P48" s="234"/>
      <c r="Q48" s="248"/>
      <c r="R48" s="256">
        <f t="shared" si="4"/>
        <v>0</v>
      </c>
    </row>
    <row r="49" spans="1:19" s="1" customFormat="1" ht="12.75" x14ac:dyDescent="0.2">
      <c r="A49" s="258">
        <v>35</v>
      </c>
      <c r="B49" s="274" t="s">
        <v>1316</v>
      </c>
      <c r="C49" s="40" t="s">
        <v>1317</v>
      </c>
      <c r="D49" s="31">
        <v>32068</v>
      </c>
      <c r="E49" s="235"/>
      <c r="F49" s="236">
        <f t="shared" si="5"/>
        <v>0</v>
      </c>
      <c r="G49" s="237"/>
      <c r="H49" s="248"/>
      <c r="I49" s="245">
        <f t="shared" si="0"/>
        <v>0</v>
      </c>
      <c r="J49" s="231">
        <f t="shared" si="1"/>
        <v>0</v>
      </c>
      <c r="K49" s="238"/>
      <c r="L49" s="251">
        <f t="shared" si="2"/>
        <v>0</v>
      </c>
      <c r="M49" s="232"/>
      <c r="N49" s="248"/>
      <c r="O49" s="256">
        <f t="shared" si="3"/>
        <v>0</v>
      </c>
      <c r="P49" s="234"/>
      <c r="Q49" s="248"/>
      <c r="R49" s="256">
        <f t="shared" si="4"/>
        <v>0</v>
      </c>
    </row>
    <row r="50" spans="1:19" s="1" customFormat="1" ht="12.75" x14ac:dyDescent="0.2">
      <c r="A50" s="258">
        <v>36</v>
      </c>
      <c r="B50" s="274" t="s">
        <v>1318</v>
      </c>
      <c r="C50" s="40" t="s">
        <v>1319</v>
      </c>
      <c r="D50" s="31">
        <v>20381</v>
      </c>
      <c r="E50" s="235"/>
      <c r="F50" s="236">
        <f t="shared" si="5"/>
        <v>0</v>
      </c>
      <c r="G50" s="237"/>
      <c r="H50" s="248"/>
      <c r="I50" s="245">
        <f t="shared" si="0"/>
        <v>0</v>
      </c>
      <c r="J50" s="231">
        <f t="shared" si="1"/>
        <v>0</v>
      </c>
      <c r="K50" s="238"/>
      <c r="L50" s="251">
        <f t="shared" si="2"/>
        <v>0</v>
      </c>
      <c r="M50" s="232"/>
      <c r="N50" s="248"/>
      <c r="O50" s="256">
        <f t="shared" si="3"/>
        <v>0</v>
      </c>
      <c r="P50" s="234"/>
      <c r="Q50" s="248"/>
      <c r="R50" s="256">
        <f t="shared" si="4"/>
        <v>0</v>
      </c>
    </row>
    <row r="51" spans="1:19" s="1" customFormat="1" ht="12.75" x14ac:dyDescent="0.2">
      <c r="A51" s="258">
        <v>37</v>
      </c>
      <c r="B51" s="274" t="s">
        <v>1320</v>
      </c>
      <c r="C51" s="40" t="s">
        <v>1321</v>
      </c>
      <c r="D51" s="31">
        <v>46369</v>
      </c>
      <c r="E51" s="235"/>
      <c r="F51" s="236">
        <f t="shared" si="5"/>
        <v>0</v>
      </c>
      <c r="G51" s="237"/>
      <c r="H51" s="248"/>
      <c r="I51" s="245">
        <f t="shared" si="0"/>
        <v>0</v>
      </c>
      <c r="J51" s="231">
        <f t="shared" si="1"/>
        <v>0</v>
      </c>
      <c r="K51" s="238"/>
      <c r="L51" s="251">
        <f t="shared" si="2"/>
        <v>0</v>
      </c>
      <c r="M51" s="232"/>
      <c r="N51" s="248"/>
      <c r="O51" s="256">
        <f t="shared" si="3"/>
        <v>0</v>
      </c>
      <c r="P51" s="234"/>
      <c r="Q51" s="248"/>
      <c r="R51" s="256">
        <f t="shared" si="4"/>
        <v>0</v>
      </c>
    </row>
    <row r="52" spans="1:19" s="1" customFormat="1" ht="12.75" x14ac:dyDescent="0.2">
      <c r="A52" s="258">
        <v>38</v>
      </c>
      <c r="B52" s="274" t="s">
        <v>1322</v>
      </c>
      <c r="C52" s="40" t="s">
        <v>1323</v>
      </c>
      <c r="D52" s="31">
        <v>36150</v>
      </c>
      <c r="E52" s="235"/>
      <c r="F52" s="236">
        <f t="shared" si="5"/>
        <v>0</v>
      </c>
      <c r="G52" s="237"/>
      <c r="H52" s="248"/>
      <c r="I52" s="245">
        <f t="shared" si="0"/>
        <v>0</v>
      </c>
      <c r="J52" s="231">
        <f t="shared" si="1"/>
        <v>0</v>
      </c>
      <c r="K52" s="238"/>
      <c r="L52" s="251">
        <f t="shared" si="2"/>
        <v>0</v>
      </c>
      <c r="M52" s="232"/>
      <c r="N52" s="248"/>
      <c r="O52" s="256">
        <f t="shared" si="3"/>
        <v>0</v>
      </c>
      <c r="P52" s="234"/>
      <c r="Q52" s="248"/>
      <c r="R52" s="256">
        <f t="shared" si="4"/>
        <v>0</v>
      </c>
    </row>
    <row r="53" spans="1:19" s="1" customFormat="1" ht="22.5" x14ac:dyDescent="0.2">
      <c r="A53" s="258">
        <v>39</v>
      </c>
      <c r="B53" s="274" t="s">
        <v>1324</v>
      </c>
      <c r="C53" s="40" t="s">
        <v>1325</v>
      </c>
      <c r="D53" s="31">
        <v>23255</v>
      </c>
      <c r="E53" s="235"/>
      <c r="F53" s="236">
        <f t="shared" si="5"/>
        <v>0</v>
      </c>
      <c r="G53" s="237"/>
      <c r="H53" s="248"/>
      <c r="I53" s="245">
        <f t="shared" si="0"/>
        <v>0</v>
      </c>
      <c r="J53" s="231">
        <f t="shared" si="1"/>
        <v>0</v>
      </c>
      <c r="K53" s="238"/>
      <c r="L53" s="251">
        <f t="shared" si="2"/>
        <v>0</v>
      </c>
      <c r="M53" s="232"/>
      <c r="N53" s="248"/>
      <c r="O53" s="256">
        <f t="shared" si="3"/>
        <v>0</v>
      </c>
      <c r="P53" s="234"/>
      <c r="Q53" s="248"/>
      <c r="R53" s="256">
        <f t="shared" si="4"/>
        <v>0</v>
      </c>
    </row>
    <row r="54" spans="1:19" s="1" customFormat="1" ht="12.75" x14ac:dyDescent="0.2">
      <c r="A54" s="258">
        <v>40</v>
      </c>
      <c r="B54" s="274" t="s">
        <v>1326</v>
      </c>
      <c r="C54" s="40" t="s">
        <v>1327</v>
      </c>
      <c r="D54" s="31">
        <v>26355</v>
      </c>
      <c r="E54" s="235"/>
      <c r="F54" s="236">
        <f t="shared" si="5"/>
        <v>0</v>
      </c>
      <c r="G54" s="237"/>
      <c r="H54" s="248"/>
      <c r="I54" s="245">
        <f t="shared" si="0"/>
        <v>0</v>
      </c>
      <c r="J54" s="231">
        <f t="shared" si="1"/>
        <v>0</v>
      </c>
      <c r="K54" s="238"/>
      <c r="L54" s="251">
        <f t="shared" si="2"/>
        <v>0</v>
      </c>
      <c r="M54" s="232"/>
      <c r="N54" s="248"/>
      <c r="O54" s="256">
        <f t="shared" si="3"/>
        <v>0</v>
      </c>
      <c r="P54" s="234"/>
      <c r="Q54" s="248"/>
      <c r="R54" s="256">
        <f t="shared" si="4"/>
        <v>0</v>
      </c>
    </row>
    <row r="55" spans="1:19" s="1" customFormat="1" ht="22.5" x14ac:dyDescent="0.2">
      <c r="A55" s="258">
        <v>41</v>
      </c>
      <c r="B55" s="274" t="s">
        <v>1328</v>
      </c>
      <c r="C55" s="40" t="s">
        <v>1329</v>
      </c>
      <c r="D55" s="31">
        <v>22004</v>
      </c>
      <c r="E55" s="235"/>
      <c r="F55" s="236">
        <f t="shared" si="5"/>
        <v>0</v>
      </c>
      <c r="G55" s="237"/>
      <c r="H55" s="248"/>
      <c r="I55" s="245">
        <f t="shared" si="0"/>
        <v>0</v>
      </c>
      <c r="J55" s="231">
        <f t="shared" si="1"/>
        <v>0</v>
      </c>
      <c r="K55" s="238"/>
      <c r="L55" s="251">
        <f t="shared" si="2"/>
        <v>0</v>
      </c>
      <c r="M55" s="232"/>
      <c r="N55" s="248"/>
      <c r="O55" s="256">
        <f t="shared" si="3"/>
        <v>0</v>
      </c>
      <c r="P55" s="234"/>
      <c r="Q55" s="248"/>
      <c r="R55" s="256">
        <f t="shared" si="4"/>
        <v>0</v>
      </c>
    </row>
    <row r="56" spans="1:19" s="1" customFormat="1" ht="12.75" x14ac:dyDescent="0.2">
      <c r="A56" s="258">
        <v>42</v>
      </c>
      <c r="B56" s="274" t="s">
        <v>1330</v>
      </c>
      <c r="C56" s="40" t="s">
        <v>325</v>
      </c>
      <c r="D56" s="31">
        <v>16269</v>
      </c>
      <c r="E56" s="235"/>
      <c r="F56" s="236">
        <f t="shared" si="5"/>
        <v>0</v>
      </c>
      <c r="G56" s="237"/>
      <c r="H56" s="248"/>
      <c r="I56" s="245">
        <f t="shared" si="0"/>
        <v>0</v>
      </c>
      <c r="J56" s="231">
        <f t="shared" si="1"/>
        <v>0</v>
      </c>
      <c r="K56" s="238"/>
      <c r="L56" s="251">
        <f t="shared" si="2"/>
        <v>0</v>
      </c>
      <c r="M56" s="232"/>
      <c r="N56" s="248"/>
      <c r="O56" s="256">
        <f t="shared" si="3"/>
        <v>0</v>
      </c>
      <c r="P56" s="234"/>
      <c r="Q56" s="248"/>
      <c r="R56" s="256">
        <f t="shared" si="4"/>
        <v>0</v>
      </c>
    </row>
    <row r="57" spans="1:19" s="1" customFormat="1" ht="12.75" x14ac:dyDescent="0.2">
      <c r="A57" s="258">
        <v>43</v>
      </c>
      <c r="B57" s="274" t="s">
        <v>1411</v>
      </c>
      <c r="C57" s="40" t="s">
        <v>1412</v>
      </c>
      <c r="D57" s="31">
        <v>24947</v>
      </c>
      <c r="E57" s="235"/>
      <c r="F57" s="236">
        <f t="shared" si="5"/>
        <v>0</v>
      </c>
      <c r="G57" s="237"/>
      <c r="H57" s="248"/>
      <c r="I57" s="245">
        <f t="shared" si="0"/>
        <v>0</v>
      </c>
      <c r="J57" s="231">
        <f t="shared" si="1"/>
        <v>0</v>
      </c>
      <c r="K57" s="238"/>
      <c r="L57" s="251">
        <f t="shared" si="2"/>
        <v>0</v>
      </c>
      <c r="M57" s="232"/>
      <c r="N57" s="248"/>
      <c r="O57" s="256">
        <f t="shared" si="3"/>
        <v>0</v>
      </c>
      <c r="P57" s="234"/>
      <c r="Q57" s="248"/>
      <c r="R57" s="256">
        <f t="shared" si="4"/>
        <v>0</v>
      </c>
    </row>
    <row r="58" spans="1:19" s="1" customFormat="1" ht="12.75" x14ac:dyDescent="0.2">
      <c r="A58" s="258">
        <v>44</v>
      </c>
      <c r="B58" s="274" t="s">
        <v>1413</v>
      </c>
      <c r="C58" s="40" t="s">
        <v>1414</v>
      </c>
      <c r="D58" s="31">
        <v>47400</v>
      </c>
      <c r="E58" s="235"/>
      <c r="F58" s="236">
        <f t="shared" si="5"/>
        <v>0</v>
      </c>
      <c r="G58" s="237"/>
      <c r="H58" s="248"/>
      <c r="I58" s="245">
        <f t="shared" si="0"/>
        <v>0</v>
      </c>
      <c r="J58" s="231">
        <f t="shared" si="1"/>
        <v>0</v>
      </c>
      <c r="K58" s="238"/>
      <c r="L58" s="251">
        <f t="shared" si="2"/>
        <v>0</v>
      </c>
      <c r="M58" s="232"/>
      <c r="N58" s="248"/>
      <c r="O58" s="256">
        <f t="shared" si="3"/>
        <v>0</v>
      </c>
      <c r="P58" s="234"/>
      <c r="Q58" s="248"/>
      <c r="R58" s="256">
        <f t="shared" si="4"/>
        <v>0</v>
      </c>
    </row>
    <row r="59" spans="1:19" s="1" customFormat="1" ht="12.75" x14ac:dyDescent="0.2">
      <c r="A59" s="258">
        <v>45</v>
      </c>
      <c r="B59" s="274" t="s">
        <v>1415</v>
      </c>
      <c r="C59" s="259" t="s">
        <v>1416</v>
      </c>
      <c r="D59" s="31">
        <v>83922</v>
      </c>
      <c r="E59" s="235"/>
      <c r="F59" s="236">
        <f t="shared" si="5"/>
        <v>0</v>
      </c>
      <c r="G59" s="237"/>
      <c r="H59" s="248"/>
      <c r="I59" s="245">
        <f t="shared" si="0"/>
        <v>0</v>
      </c>
      <c r="J59" s="231">
        <f t="shared" si="1"/>
        <v>0</v>
      </c>
      <c r="K59" s="238"/>
      <c r="L59" s="251">
        <f t="shared" si="2"/>
        <v>0</v>
      </c>
      <c r="M59" s="232"/>
      <c r="N59" s="248"/>
      <c r="O59" s="256">
        <f t="shared" si="3"/>
        <v>0</v>
      </c>
      <c r="P59" s="234"/>
      <c r="Q59" s="248"/>
      <c r="R59" s="256">
        <f t="shared" si="4"/>
        <v>0</v>
      </c>
    </row>
    <row r="60" spans="1:19" s="1" customFormat="1" ht="13.5" thickBot="1" x14ac:dyDescent="0.25">
      <c r="A60" s="258"/>
      <c r="B60" s="274"/>
      <c r="C60" s="32"/>
      <c r="D60" s="31"/>
      <c r="E60" s="239"/>
      <c r="F60" s="240"/>
      <c r="G60" s="241"/>
      <c r="H60" s="249"/>
      <c r="I60" s="246"/>
      <c r="J60" s="231"/>
      <c r="K60" s="242"/>
      <c r="L60" s="252"/>
      <c r="M60" s="232"/>
      <c r="N60" s="249"/>
      <c r="O60" s="257"/>
      <c r="P60" s="243"/>
      <c r="Q60" s="249"/>
      <c r="R60" s="257"/>
    </row>
    <row r="61" spans="1:19" s="14" customFormat="1" ht="23.1" customHeight="1" thickBot="1" x14ac:dyDescent="0.25">
      <c r="A61" s="13"/>
      <c r="B61" s="29"/>
      <c r="C61" s="610" t="s">
        <v>1344</v>
      </c>
      <c r="D61" s="611"/>
      <c r="E61" s="194">
        <f>SUM(E15:E60)</f>
        <v>0</v>
      </c>
      <c r="F61" s="194">
        <f>SUM(F15:F60)</f>
        <v>0</v>
      </c>
      <c r="G61" s="194">
        <f>SUM(G15:G60)</f>
        <v>0</v>
      </c>
      <c r="H61" s="586">
        <f>SUM(I15:I60)</f>
        <v>0</v>
      </c>
      <c r="I61" s="587"/>
      <c r="J61" s="194">
        <f>SUM(J15:J60)</f>
        <v>0</v>
      </c>
      <c r="K61" s="586">
        <f>SUM(L15:L60)</f>
        <v>0</v>
      </c>
      <c r="L61" s="587"/>
      <c r="M61" s="195">
        <f>SUM(M15:M60)</f>
        <v>0</v>
      </c>
      <c r="N61" s="586">
        <f>SUM(O15:O60)</f>
        <v>0</v>
      </c>
      <c r="O61" s="587"/>
      <c r="P61" s="195">
        <f>SUM(P15:P60)</f>
        <v>0</v>
      </c>
      <c r="Q61" s="586">
        <f>SUM(R15:R60)</f>
        <v>0</v>
      </c>
      <c r="R61" s="587"/>
    </row>
    <row r="62" spans="1:19" s="14" customFormat="1" ht="23.1" customHeight="1" x14ac:dyDescent="0.2">
      <c r="A62" s="20"/>
      <c r="B62" s="20"/>
      <c r="C62" s="45"/>
      <c r="D62" s="45"/>
      <c r="E62" s="46"/>
      <c r="F62" s="46"/>
      <c r="G62" s="46"/>
      <c r="H62" s="46"/>
      <c r="I62" s="46"/>
      <c r="J62" s="46"/>
      <c r="L62" s="43"/>
    </row>
    <row r="63" spans="1:19" s="14" customFormat="1" ht="23.1" customHeight="1" thickBot="1" x14ac:dyDescent="0.3">
      <c r="A63" s="20"/>
      <c r="B63" s="592" t="s">
        <v>1355</v>
      </c>
      <c r="C63" s="592"/>
      <c r="D63" s="592"/>
      <c r="E63" s="592"/>
      <c r="F63" s="592"/>
      <c r="G63" s="592"/>
      <c r="H63" s="592"/>
      <c r="I63" s="592"/>
      <c r="J63" s="592"/>
      <c r="K63" s="592"/>
      <c r="L63" s="592"/>
      <c r="M63" s="592"/>
      <c r="N63" s="593"/>
    </row>
    <row r="64" spans="1:19" s="14" customFormat="1" ht="23.1" customHeight="1" thickBot="1" x14ac:dyDescent="0.25">
      <c r="A64" s="20"/>
      <c r="B64" s="530" t="s">
        <v>1366</v>
      </c>
      <c r="C64" s="533" t="s">
        <v>1367</v>
      </c>
      <c r="D64" s="534"/>
      <c r="E64" s="530" t="s">
        <v>1570</v>
      </c>
      <c r="F64" s="591"/>
      <c r="G64" s="591"/>
      <c r="H64" s="591"/>
      <c r="I64" s="591"/>
      <c r="J64" s="591"/>
      <c r="K64" s="591"/>
      <c r="L64" s="591"/>
      <c r="M64" s="591"/>
      <c r="N64" s="542" t="s">
        <v>1578</v>
      </c>
      <c r="O64" s="543"/>
      <c r="P64" s="544"/>
      <c r="Q64" s="555" t="s">
        <v>1572</v>
      </c>
      <c r="R64" s="555"/>
      <c r="S64" s="556"/>
    </row>
    <row r="65" spans="1:19" s="14" customFormat="1" ht="23.1" customHeight="1" thickBot="1" x14ac:dyDescent="0.25">
      <c r="A65" s="20"/>
      <c r="B65" s="531"/>
      <c r="C65" s="535"/>
      <c r="D65" s="536"/>
      <c r="E65" s="559" t="s">
        <v>1352</v>
      </c>
      <c r="F65" s="560"/>
      <c r="G65" s="561"/>
      <c r="H65" s="559" t="s">
        <v>1351</v>
      </c>
      <c r="I65" s="560"/>
      <c r="J65" s="561"/>
      <c r="K65" s="542" t="s">
        <v>384</v>
      </c>
      <c r="L65" s="543"/>
      <c r="M65" s="544"/>
      <c r="N65" s="545"/>
      <c r="O65" s="546"/>
      <c r="P65" s="547"/>
      <c r="Q65" s="557"/>
      <c r="R65" s="557"/>
      <c r="S65" s="558"/>
    </row>
    <row r="66" spans="1:19" s="14" customFormat="1" ht="18.75" thickBot="1" x14ac:dyDescent="0.25">
      <c r="A66" s="20"/>
      <c r="B66" s="532"/>
      <c r="C66" s="537"/>
      <c r="D66" s="538"/>
      <c r="E66" s="47" t="s">
        <v>1353</v>
      </c>
      <c r="F66" s="47" t="s">
        <v>1417</v>
      </c>
      <c r="G66" s="47" t="s">
        <v>1363</v>
      </c>
      <c r="H66" s="47" t="s">
        <v>1353</v>
      </c>
      <c r="I66" s="47" t="s">
        <v>1417</v>
      </c>
      <c r="J66" s="47" t="s">
        <v>1363</v>
      </c>
      <c r="K66" s="47" t="s">
        <v>1353</v>
      </c>
      <c r="L66" s="47" t="s">
        <v>1417</v>
      </c>
      <c r="M66" s="47" t="s">
        <v>1363</v>
      </c>
      <c r="N66" s="47" t="s">
        <v>1353</v>
      </c>
      <c r="O66" s="86" t="s">
        <v>1417</v>
      </c>
      <c r="P66" s="87" t="s">
        <v>1363</v>
      </c>
      <c r="Q66" s="88" t="s">
        <v>1353</v>
      </c>
      <c r="R66" s="89" t="s">
        <v>1417</v>
      </c>
      <c r="S66" s="85" t="s">
        <v>1363</v>
      </c>
    </row>
    <row r="67" spans="1:19" s="14" customFormat="1" ht="23.1" customHeight="1" x14ac:dyDescent="0.2">
      <c r="A67" s="20"/>
      <c r="B67" s="260" t="s">
        <v>1418</v>
      </c>
      <c r="C67" s="613" t="s">
        <v>1356</v>
      </c>
      <c r="D67" s="575"/>
      <c r="E67" s="163">
        <f>SUM(E15:E19)</f>
        <v>0</v>
      </c>
      <c r="F67" s="163">
        <f>SUM(F15:F19)</f>
        <v>0</v>
      </c>
      <c r="G67" s="95" t="e">
        <f>E67/$E$61</f>
        <v>#DIV/0!</v>
      </c>
      <c r="H67" s="163">
        <f>SUM(G15:G19)</f>
        <v>0</v>
      </c>
      <c r="I67" s="213">
        <f>SUM(I15:I19)</f>
        <v>0</v>
      </c>
      <c r="J67" s="266" t="e">
        <f>H67/$G$61</f>
        <v>#DIV/0!</v>
      </c>
      <c r="K67" s="163">
        <f>SUM(J15:J19)</f>
        <v>0</v>
      </c>
      <c r="L67" s="196">
        <f>SUM(L15:L19)</f>
        <v>0</v>
      </c>
      <c r="M67" s="95" t="e">
        <f>K67/$J$61</f>
        <v>#DIV/0!</v>
      </c>
      <c r="N67" s="166">
        <f>SUM(M15:M19)</f>
        <v>0</v>
      </c>
      <c r="O67" s="280">
        <f>SUM(O15:O19)</f>
        <v>0</v>
      </c>
      <c r="P67" s="99" t="e">
        <f>N67/$M$61</f>
        <v>#DIV/0!</v>
      </c>
      <c r="Q67" s="199">
        <f>SUM(P15:P19)</f>
        <v>0</v>
      </c>
      <c r="R67" s="169">
        <f>SUM(R15:R19)</f>
        <v>0</v>
      </c>
      <c r="S67" s="269" t="e">
        <f>Q67/$P$61</f>
        <v>#DIV/0!</v>
      </c>
    </row>
    <row r="68" spans="1:19" s="14" customFormat="1" ht="23.1" customHeight="1" x14ac:dyDescent="0.2">
      <c r="A68" s="20"/>
      <c r="B68" s="261" t="s">
        <v>1419</v>
      </c>
      <c r="C68" s="614" t="s">
        <v>1372</v>
      </c>
      <c r="D68" s="578"/>
      <c r="E68" s="164">
        <f>SUM(E22:E60)</f>
        <v>0</v>
      </c>
      <c r="F68" s="164">
        <f>SUM(F22:F60)</f>
        <v>0</v>
      </c>
      <c r="G68" s="96" t="e">
        <f>E68/$E$61</f>
        <v>#DIV/0!</v>
      </c>
      <c r="H68" s="164">
        <f>SUM(G22:G60)</f>
        <v>0</v>
      </c>
      <c r="I68" s="214">
        <f>SUM(I22:I60)</f>
        <v>0</v>
      </c>
      <c r="J68" s="267" t="e">
        <f>H68/$G$61</f>
        <v>#DIV/0!</v>
      </c>
      <c r="K68" s="164">
        <f>SUM(J22:J60)</f>
        <v>0</v>
      </c>
      <c r="L68" s="197">
        <f>SUM(L22:L60)</f>
        <v>0</v>
      </c>
      <c r="M68" s="96" t="e">
        <f>K68/$J$61</f>
        <v>#DIV/0!</v>
      </c>
      <c r="N68" s="167">
        <f>SUM(M22:M60)</f>
        <v>0</v>
      </c>
      <c r="O68" s="281">
        <f>SUM(O22:O60)</f>
        <v>0</v>
      </c>
      <c r="P68" s="96" t="e">
        <f>N68/$M$61</f>
        <v>#DIV/0!</v>
      </c>
      <c r="Q68" s="200">
        <f>SUM(P22:P60)</f>
        <v>0</v>
      </c>
      <c r="R68" s="171">
        <f>SUM(R22:R60)</f>
        <v>0</v>
      </c>
      <c r="S68" s="270" t="e">
        <f>Q68/$P$61</f>
        <v>#DIV/0!</v>
      </c>
    </row>
    <row r="69" spans="1:19" s="14" customFormat="1" ht="23.1" customHeight="1" thickBot="1" x14ac:dyDescent="0.25">
      <c r="A69" s="20"/>
      <c r="B69" s="262" t="s">
        <v>1420</v>
      </c>
      <c r="C69" s="612" t="s">
        <v>1358</v>
      </c>
      <c r="D69" s="571"/>
      <c r="E69" s="165">
        <f>SUM(E20:E21)</f>
        <v>0</v>
      </c>
      <c r="F69" s="165">
        <f>SUM(F20:F21)</f>
        <v>0</v>
      </c>
      <c r="G69" s="97" t="e">
        <f>E69/$E$61</f>
        <v>#DIV/0!</v>
      </c>
      <c r="H69" s="165">
        <f>SUM(G20:G21)</f>
        <v>0</v>
      </c>
      <c r="I69" s="279">
        <f>SUM(I20:I21)</f>
        <v>0</v>
      </c>
      <c r="J69" s="268" t="e">
        <f>H69/$G$61</f>
        <v>#DIV/0!</v>
      </c>
      <c r="K69" s="165">
        <f>SUM(J20:J21)</f>
        <v>0</v>
      </c>
      <c r="L69" s="165">
        <f>SUM(L20:L21)</f>
        <v>0</v>
      </c>
      <c r="M69" s="97" t="e">
        <f>K69/$J$61</f>
        <v>#DIV/0!</v>
      </c>
      <c r="N69" s="168">
        <f>SUM(M20:M21)</f>
        <v>0</v>
      </c>
      <c r="O69" s="282">
        <f>SUM(O20:O21)</f>
        <v>0</v>
      </c>
      <c r="P69" s="97" t="e">
        <f>N69/$M$61</f>
        <v>#DIV/0!</v>
      </c>
      <c r="Q69" s="201">
        <f>SUM(P20:P21)</f>
        <v>0</v>
      </c>
      <c r="R69" s="173">
        <f>SUM(R20:R21)</f>
        <v>0</v>
      </c>
      <c r="S69" s="271" t="e">
        <f>Q69/$P$61</f>
        <v>#DIV/0!</v>
      </c>
    </row>
    <row r="70" spans="1:19" s="17" customFormat="1" ht="12" x14ac:dyDescent="0.2">
      <c r="A70" s="15"/>
      <c r="B70" s="15"/>
      <c r="C70" s="25"/>
      <c r="D70" s="16"/>
      <c r="E70" s="16"/>
      <c r="F70" s="14"/>
      <c r="G70" s="14"/>
      <c r="H70" s="14"/>
      <c r="I70" s="14"/>
      <c r="J70" s="14"/>
      <c r="L70" s="44"/>
    </row>
    <row r="71" spans="1:19" s="17" customFormat="1" ht="12.75" x14ac:dyDescent="0.2">
      <c r="A71" s="36"/>
      <c r="B71" s="36"/>
      <c r="C71" s="68"/>
      <c r="D71" s="39"/>
      <c r="E71" s="36"/>
      <c r="L71" s="44"/>
    </row>
    <row r="72" spans="1:19" s="17" customFormat="1" ht="12.75" x14ac:dyDescent="0.2">
      <c r="A72" s="36"/>
      <c r="B72" s="36"/>
      <c r="C72" s="68"/>
      <c r="D72" s="39"/>
      <c r="E72" s="36"/>
      <c r="L72" s="44"/>
    </row>
    <row r="73" spans="1:19" s="69" customFormat="1" ht="18" customHeight="1" x14ac:dyDescent="0.2">
      <c r="B73" s="70" t="s">
        <v>1566</v>
      </c>
      <c r="C73" s="62"/>
      <c r="D73" s="71" t="s">
        <v>1564</v>
      </c>
      <c r="E73" s="72"/>
      <c r="G73" s="73"/>
      <c r="H73" s="569" t="s">
        <v>1568</v>
      </c>
      <c r="I73" s="570"/>
      <c r="J73" s="570"/>
      <c r="K73" s="570"/>
    </row>
    <row r="74" spans="1:19" s="69" customFormat="1" ht="14.25" customHeight="1" x14ac:dyDescent="0.2">
      <c r="A74" s="74"/>
      <c r="B74" s="72"/>
      <c r="C74" s="75"/>
      <c r="D74" s="76"/>
      <c r="E74" s="76"/>
      <c r="H74" s="568"/>
      <c r="I74" s="568"/>
      <c r="J74" s="568"/>
      <c r="K74" s="568"/>
    </row>
    <row r="75" spans="1:19" s="69" customFormat="1" ht="16.5" customHeight="1" x14ac:dyDescent="0.2">
      <c r="B75" s="77" t="s">
        <v>1567</v>
      </c>
      <c r="C75" s="63"/>
      <c r="H75" s="568"/>
      <c r="I75" s="568"/>
      <c r="J75" s="568"/>
      <c r="K75" s="568"/>
    </row>
    <row r="76" spans="1:19" x14ac:dyDescent="0.25">
      <c r="C76" s="27"/>
    </row>
    <row r="77" spans="1:19" x14ac:dyDescent="0.25">
      <c r="C77" s="27"/>
    </row>
    <row r="78" spans="1:19" x14ac:dyDescent="0.25">
      <c r="C78" s="27"/>
    </row>
    <row r="83" spans="3:3" x14ac:dyDescent="0.25">
      <c r="C83" s="25"/>
    </row>
    <row r="84" spans="3:3" x14ac:dyDescent="0.25">
      <c r="C84" s="25"/>
    </row>
    <row r="85" spans="3:3" x14ac:dyDescent="0.25">
      <c r="C85" s="28"/>
    </row>
    <row r="86" spans="3:3" x14ac:dyDescent="0.25">
      <c r="C86" s="25"/>
    </row>
  </sheetData>
  <sheetProtection algorithmName="SHA-512" hashValue="GvnaSE1eWfnShX1UYZb6S5taSLGtupXlpmdzF//34PNdzaKaW8p6qLbx2TnHCUhTnpGivhZW9aEtbB65x4r4iA==" saltValue="HijYiRUCOjgC+pzxDH/OyQ==" spinCount="100000" sheet="1" formatRows="0" insertColumns="0"/>
  <mergeCells count="45">
    <mergeCell ref="H73:K73"/>
    <mergeCell ref="H74:K75"/>
    <mergeCell ref="N13:O13"/>
    <mergeCell ref="G12:I12"/>
    <mergeCell ref="H61:I61"/>
    <mergeCell ref="K61:L61"/>
    <mergeCell ref="K14:L14"/>
    <mergeCell ref="K13:L13"/>
    <mergeCell ref="M11:O12"/>
    <mergeCell ref="E11:L11"/>
    <mergeCell ref="N14:O14"/>
    <mergeCell ref="J12:L12"/>
    <mergeCell ref="A11:A13"/>
    <mergeCell ref="B11:B13"/>
    <mergeCell ref="N64:P65"/>
    <mergeCell ref="M1:O1"/>
    <mergeCell ref="A1:E1"/>
    <mergeCell ref="D3:L3"/>
    <mergeCell ref="C5:O5"/>
    <mergeCell ref="C6:O6"/>
    <mergeCell ref="F7:H7"/>
    <mergeCell ref="C9:O9"/>
    <mergeCell ref="N61:O61"/>
    <mergeCell ref="P11:R12"/>
    <mergeCell ref="Q1:R1"/>
    <mergeCell ref="B64:B66"/>
    <mergeCell ref="E12:F12"/>
    <mergeCell ref="C11:C13"/>
    <mergeCell ref="C69:D69"/>
    <mergeCell ref="E64:M64"/>
    <mergeCell ref="E65:G65"/>
    <mergeCell ref="H65:J65"/>
    <mergeCell ref="K65:M65"/>
    <mergeCell ref="C64:D66"/>
    <mergeCell ref="C67:D67"/>
    <mergeCell ref="C68:D68"/>
    <mergeCell ref="D11:D13"/>
    <mergeCell ref="Q64:S65"/>
    <mergeCell ref="C61:D61"/>
    <mergeCell ref="B63:N63"/>
    <mergeCell ref="H13:I13"/>
    <mergeCell ref="H14:I14"/>
    <mergeCell ref="Q61:R61"/>
    <mergeCell ref="Q14:R14"/>
    <mergeCell ref="Q13:R13"/>
  </mergeCells>
  <hyperlinks>
    <hyperlink ref="Q1:R1" location="'Почетна страна'!G8" display="Врати се на почетна страна" xr:uid="{A0E51B2A-808C-400F-BAAF-C946DCBDCD05}"/>
  </hyperlinks>
  <pageMargins left="0.25" right="0.25" top="0.75" bottom="0.75" header="0.3" footer="0.3"/>
  <pageSetup paperSize="9" scale="75" orientation="landscape" r:id="rId1"/>
  <headerFooter alignWithMargins="0">
    <oddHeader>&amp;C&amp;P</oddHeader>
    <oddFooter>&amp;C&amp;8&amp;P</oddFooter>
  </headerFooter>
  <rowBreaks count="2" manualBreakCount="2">
    <brk id="34" max="16383" man="1"/>
    <brk id="5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9FA4-E190-4809-A81C-1C2826A0CC46}">
  <sheetPr>
    <tabColor theme="0" tint="-0.14999847407452621"/>
  </sheetPr>
  <dimension ref="A1:S124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8.710937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2.5703125" style="6" customWidth="1"/>
    <col min="7" max="7" width="6.7109375" style="6" customWidth="1"/>
    <col min="8" max="8" width="6.5703125" style="6" customWidth="1"/>
    <col min="9" max="9" width="12.7109375" style="6" customWidth="1"/>
    <col min="10" max="10" width="6.7109375" style="6" customWidth="1"/>
    <col min="11" max="11" width="6.5703125" style="6" customWidth="1"/>
    <col min="12" max="12" width="12.7109375" style="42" customWidth="1"/>
    <col min="13" max="14" width="6.7109375" style="6" customWidth="1"/>
    <col min="15" max="15" width="12.7109375" style="6" customWidth="1"/>
    <col min="16" max="17" width="6.7109375" style="6" customWidth="1"/>
    <col min="18" max="18" width="12.570312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1620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1520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33.75" x14ac:dyDescent="0.2">
      <c r="A15" s="90">
        <v>1</v>
      </c>
      <c r="B15" s="84" t="s">
        <v>1331</v>
      </c>
      <c r="C15" s="40" t="s">
        <v>326</v>
      </c>
      <c r="D15" s="31">
        <v>397990</v>
      </c>
      <c r="E15" s="311"/>
      <c r="F15" s="312">
        <f>E15*D15</f>
        <v>0</v>
      </c>
      <c r="G15" s="313"/>
      <c r="H15" s="314"/>
      <c r="I15" s="315">
        <f t="shared" ref="I15:I46" si="0">G15*D15</f>
        <v>0</v>
      </c>
      <c r="J15" s="189">
        <f t="shared" ref="J15:J46" si="1">E15+G15</f>
        <v>0</v>
      </c>
      <c r="K15" s="316"/>
      <c r="L15" s="317">
        <f t="shared" ref="L15:L46" si="2">J15*D15</f>
        <v>0</v>
      </c>
      <c r="M15" s="190"/>
      <c r="N15" s="314"/>
      <c r="O15" s="318">
        <f t="shared" ref="O15:O46" si="3">M15*D15</f>
        <v>0</v>
      </c>
      <c r="P15" s="319"/>
      <c r="Q15" s="314"/>
      <c r="R15" s="318">
        <f t="shared" ref="R15:R46" si="4">P15*D15</f>
        <v>0</v>
      </c>
    </row>
    <row r="16" spans="1:18" s="1" customFormat="1" ht="33.75" x14ac:dyDescent="0.2">
      <c r="A16" s="90">
        <v>2</v>
      </c>
      <c r="B16" s="84" t="s">
        <v>1332</v>
      </c>
      <c r="C16" s="40" t="s">
        <v>327</v>
      </c>
      <c r="D16" s="31">
        <v>277216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6">
        <f t="shared" si="4"/>
        <v>0</v>
      </c>
    </row>
    <row r="17" spans="1:18" s="1" customFormat="1" ht="22.5" x14ac:dyDescent="0.2">
      <c r="A17" s="90">
        <v>3</v>
      </c>
      <c r="B17" s="84" t="s">
        <v>1333</v>
      </c>
      <c r="C17" s="40" t="s">
        <v>328</v>
      </c>
      <c r="D17" s="31">
        <v>99878</v>
      </c>
      <c r="E17" s="320"/>
      <c r="F17" s="321">
        <f t="shared" ref="F17:F98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6">
        <f t="shared" si="4"/>
        <v>0</v>
      </c>
    </row>
    <row r="18" spans="1:18" s="1" customFormat="1" ht="22.5" x14ac:dyDescent="0.2">
      <c r="A18" s="90">
        <v>4</v>
      </c>
      <c r="B18" s="84" t="s">
        <v>1334</v>
      </c>
      <c r="C18" s="40" t="s">
        <v>1335</v>
      </c>
      <c r="D18" s="31">
        <v>538925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6">
        <f t="shared" si="4"/>
        <v>0</v>
      </c>
    </row>
    <row r="19" spans="1:18" s="1" customFormat="1" ht="33.75" x14ac:dyDescent="0.2">
      <c r="A19" s="90">
        <v>5</v>
      </c>
      <c r="B19" s="84" t="s">
        <v>1336</v>
      </c>
      <c r="C19" s="40" t="s">
        <v>1337</v>
      </c>
      <c r="D19" s="31">
        <v>494015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6">
        <f t="shared" si="4"/>
        <v>0</v>
      </c>
    </row>
    <row r="20" spans="1:18" s="1" customFormat="1" ht="33.75" x14ac:dyDescent="0.2">
      <c r="A20" s="90">
        <v>6</v>
      </c>
      <c r="B20" s="84" t="s">
        <v>1338</v>
      </c>
      <c r="C20" s="40" t="s">
        <v>0</v>
      </c>
      <c r="D20" s="31">
        <v>424350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6">
        <f t="shared" si="4"/>
        <v>0</v>
      </c>
    </row>
    <row r="21" spans="1:18" s="1" customFormat="1" ht="22.5" x14ac:dyDescent="0.2">
      <c r="A21" s="90">
        <v>7</v>
      </c>
      <c r="B21" s="84" t="s">
        <v>1</v>
      </c>
      <c r="C21" s="40" t="s">
        <v>329</v>
      </c>
      <c r="D21" s="31">
        <v>403840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6">
        <f t="shared" si="4"/>
        <v>0</v>
      </c>
    </row>
    <row r="22" spans="1:18" s="1" customFormat="1" ht="22.5" x14ac:dyDescent="0.2">
      <c r="A22" s="90">
        <v>8</v>
      </c>
      <c r="B22" s="84" t="s">
        <v>2</v>
      </c>
      <c r="C22" s="40" t="s">
        <v>330</v>
      </c>
      <c r="D22" s="31">
        <v>353625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6">
        <f t="shared" si="4"/>
        <v>0</v>
      </c>
    </row>
    <row r="23" spans="1:18" s="1" customFormat="1" ht="22.5" x14ac:dyDescent="0.2">
      <c r="A23" s="90">
        <v>9</v>
      </c>
      <c r="B23" s="84" t="s">
        <v>3</v>
      </c>
      <c r="C23" s="40" t="s">
        <v>331</v>
      </c>
      <c r="D23" s="31">
        <v>352728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6">
        <f t="shared" si="4"/>
        <v>0</v>
      </c>
    </row>
    <row r="24" spans="1:18" s="1" customFormat="1" ht="22.5" x14ac:dyDescent="0.2">
      <c r="A24" s="90">
        <v>10</v>
      </c>
      <c r="B24" s="84" t="s">
        <v>4</v>
      </c>
      <c r="C24" s="40" t="s">
        <v>332</v>
      </c>
      <c r="D24" s="31">
        <v>332408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6">
        <f t="shared" si="4"/>
        <v>0</v>
      </c>
    </row>
    <row r="25" spans="1:18" s="1" customFormat="1" ht="33.75" x14ac:dyDescent="0.2">
      <c r="A25" s="90">
        <v>11</v>
      </c>
      <c r="B25" s="84" t="s">
        <v>5</v>
      </c>
      <c r="C25" s="40" t="s">
        <v>6</v>
      </c>
      <c r="D25" s="31">
        <v>407800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6">
        <f t="shared" si="4"/>
        <v>0</v>
      </c>
    </row>
    <row r="26" spans="1:18" s="1" customFormat="1" ht="33.75" x14ac:dyDescent="0.2">
      <c r="A26" s="90">
        <v>12</v>
      </c>
      <c r="B26" s="84" t="s">
        <v>7</v>
      </c>
      <c r="C26" s="40" t="s">
        <v>8</v>
      </c>
      <c r="D26" s="31">
        <v>407800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6">
        <f t="shared" si="4"/>
        <v>0</v>
      </c>
    </row>
    <row r="27" spans="1:18" s="1" customFormat="1" ht="33.75" x14ac:dyDescent="0.2">
      <c r="A27" s="90">
        <v>13</v>
      </c>
      <c r="B27" s="84" t="s">
        <v>9</v>
      </c>
      <c r="C27" s="40" t="s">
        <v>10</v>
      </c>
      <c r="D27" s="31">
        <v>350089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6">
        <f t="shared" si="4"/>
        <v>0</v>
      </c>
    </row>
    <row r="28" spans="1:18" s="1" customFormat="1" ht="33.75" x14ac:dyDescent="0.2">
      <c r="A28" s="90">
        <v>14</v>
      </c>
      <c r="B28" s="84" t="s">
        <v>11</v>
      </c>
      <c r="C28" s="40" t="s">
        <v>333</v>
      </c>
      <c r="D28" s="31">
        <v>226320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6">
        <f t="shared" si="4"/>
        <v>0</v>
      </c>
    </row>
    <row r="29" spans="1:18" s="1" customFormat="1" ht="33.75" x14ac:dyDescent="0.2">
      <c r="A29" s="90">
        <v>15</v>
      </c>
      <c r="B29" s="84" t="s">
        <v>12</v>
      </c>
      <c r="C29" s="40" t="s">
        <v>13</v>
      </c>
      <c r="D29" s="31">
        <v>353625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6">
        <f t="shared" si="4"/>
        <v>0</v>
      </c>
    </row>
    <row r="30" spans="1:18" s="1" customFormat="1" ht="33.75" x14ac:dyDescent="0.2">
      <c r="A30" s="90">
        <v>16</v>
      </c>
      <c r="B30" s="84" t="s">
        <v>14</v>
      </c>
      <c r="C30" s="40" t="s">
        <v>15</v>
      </c>
      <c r="D30" s="31">
        <v>353625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6">
        <f t="shared" si="4"/>
        <v>0</v>
      </c>
    </row>
    <row r="31" spans="1:18" s="1" customFormat="1" ht="22.5" x14ac:dyDescent="0.2">
      <c r="A31" s="90">
        <v>17</v>
      </c>
      <c r="B31" s="84" t="s">
        <v>16</v>
      </c>
      <c r="C31" s="40" t="s">
        <v>17</v>
      </c>
      <c r="D31" s="31">
        <v>93017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6">
        <f t="shared" si="4"/>
        <v>0</v>
      </c>
    </row>
    <row r="32" spans="1:18" s="1" customFormat="1" ht="22.5" x14ac:dyDescent="0.2">
      <c r="A32" s="90">
        <v>18</v>
      </c>
      <c r="B32" s="84" t="s">
        <v>18</v>
      </c>
      <c r="C32" s="40" t="s">
        <v>334</v>
      </c>
      <c r="D32" s="31">
        <v>143702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6">
        <f t="shared" si="4"/>
        <v>0</v>
      </c>
    </row>
    <row r="33" spans="1:18" s="1" customFormat="1" ht="22.5" x14ac:dyDescent="0.2">
      <c r="A33" s="90">
        <v>19</v>
      </c>
      <c r="B33" s="84" t="s">
        <v>19</v>
      </c>
      <c r="C33" s="40" t="s">
        <v>335</v>
      </c>
      <c r="D33" s="31">
        <v>94514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6">
        <f t="shared" si="4"/>
        <v>0</v>
      </c>
    </row>
    <row r="34" spans="1:18" s="1" customFormat="1" ht="12.75" x14ac:dyDescent="0.2">
      <c r="A34" s="90">
        <v>20</v>
      </c>
      <c r="B34" s="84" t="s">
        <v>20</v>
      </c>
      <c r="C34" s="40" t="s">
        <v>21</v>
      </c>
      <c r="D34" s="31">
        <v>101149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6">
        <f t="shared" si="4"/>
        <v>0</v>
      </c>
    </row>
    <row r="35" spans="1:18" s="1" customFormat="1" ht="22.5" x14ac:dyDescent="0.2">
      <c r="A35" s="90">
        <v>21</v>
      </c>
      <c r="B35" s="84" t="s">
        <v>22</v>
      </c>
      <c r="C35" s="40" t="s">
        <v>23</v>
      </c>
      <c r="D35" s="31">
        <v>85100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6">
        <f t="shared" si="4"/>
        <v>0</v>
      </c>
    </row>
    <row r="36" spans="1:18" s="1" customFormat="1" ht="33.75" x14ac:dyDescent="0.2">
      <c r="A36" s="90">
        <v>22</v>
      </c>
      <c r="B36" s="84" t="s">
        <v>24</v>
      </c>
      <c r="C36" s="40" t="s">
        <v>25</v>
      </c>
      <c r="D36" s="31">
        <v>115000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6">
        <f t="shared" si="4"/>
        <v>0</v>
      </c>
    </row>
    <row r="37" spans="1:18" s="1" customFormat="1" ht="33.75" x14ac:dyDescent="0.2">
      <c r="A37" s="90">
        <v>23</v>
      </c>
      <c r="B37" s="84" t="s">
        <v>26</v>
      </c>
      <c r="C37" s="40" t="s">
        <v>27</v>
      </c>
      <c r="D37" s="31">
        <v>98271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6">
        <f t="shared" si="4"/>
        <v>0</v>
      </c>
    </row>
    <row r="38" spans="1:18" s="1" customFormat="1" ht="33.75" x14ac:dyDescent="0.2">
      <c r="A38" s="90">
        <v>24</v>
      </c>
      <c r="B38" s="84" t="s">
        <v>28</v>
      </c>
      <c r="C38" s="40" t="s">
        <v>336</v>
      </c>
      <c r="D38" s="31">
        <v>98271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6">
        <f t="shared" si="4"/>
        <v>0</v>
      </c>
    </row>
    <row r="39" spans="1:18" s="1" customFormat="1" ht="22.5" x14ac:dyDescent="0.2">
      <c r="A39" s="90">
        <v>25</v>
      </c>
      <c r="B39" s="84" t="s">
        <v>29</v>
      </c>
      <c r="C39" s="40" t="s">
        <v>30</v>
      </c>
      <c r="D39" s="31">
        <v>79288</v>
      </c>
      <c r="E39" s="320"/>
      <c r="F39" s="321">
        <f t="shared" si="5"/>
        <v>0</v>
      </c>
      <c r="G39" s="313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26">
        <f t="shared" si="3"/>
        <v>0</v>
      </c>
      <c r="P39" s="319"/>
      <c r="Q39" s="322"/>
      <c r="R39" s="326">
        <f t="shared" si="4"/>
        <v>0</v>
      </c>
    </row>
    <row r="40" spans="1:18" s="1" customFormat="1" ht="22.5" x14ac:dyDescent="0.2">
      <c r="A40" s="90">
        <v>26</v>
      </c>
      <c r="B40" s="84" t="s">
        <v>31</v>
      </c>
      <c r="C40" s="40" t="s">
        <v>32</v>
      </c>
      <c r="D40" s="31">
        <v>47289</v>
      </c>
      <c r="E40" s="320"/>
      <c r="F40" s="321">
        <f t="shared" si="5"/>
        <v>0</v>
      </c>
      <c r="G40" s="313"/>
      <c r="H40" s="322"/>
      <c r="I40" s="323">
        <f t="shared" si="0"/>
        <v>0</v>
      </c>
      <c r="J40" s="189">
        <f t="shared" si="1"/>
        <v>0</v>
      </c>
      <c r="K40" s="324"/>
      <c r="L40" s="325">
        <f t="shared" si="2"/>
        <v>0</v>
      </c>
      <c r="M40" s="190"/>
      <c r="N40" s="322"/>
      <c r="O40" s="326">
        <f t="shared" si="3"/>
        <v>0</v>
      </c>
      <c r="P40" s="319"/>
      <c r="Q40" s="322"/>
      <c r="R40" s="326">
        <f t="shared" si="4"/>
        <v>0</v>
      </c>
    </row>
    <row r="41" spans="1:18" s="1" customFormat="1" ht="12.75" x14ac:dyDescent="0.2">
      <c r="A41" s="90">
        <v>27</v>
      </c>
      <c r="B41" s="84" t="s">
        <v>33</v>
      </c>
      <c r="C41" s="40" t="s">
        <v>34</v>
      </c>
      <c r="D41" s="31">
        <v>72210</v>
      </c>
      <c r="E41" s="320"/>
      <c r="F41" s="321">
        <f t="shared" si="5"/>
        <v>0</v>
      </c>
      <c r="G41" s="313"/>
      <c r="H41" s="322"/>
      <c r="I41" s="323">
        <f t="shared" si="0"/>
        <v>0</v>
      </c>
      <c r="J41" s="189">
        <f t="shared" si="1"/>
        <v>0</v>
      </c>
      <c r="K41" s="324"/>
      <c r="L41" s="325">
        <f t="shared" si="2"/>
        <v>0</v>
      </c>
      <c r="M41" s="190"/>
      <c r="N41" s="322"/>
      <c r="O41" s="326">
        <f t="shared" si="3"/>
        <v>0</v>
      </c>
      <c r="P41" s="319"/>
      <c r="Q41" s="322"/>
      <c r="R41" s="326">
        <f t="shared" si="4"/>
        <v>0</v>
      </c>
    </row>
    <row r="42" spans="1:18" s="1" customFormat="1" ht="12.75" x14ac:dyDescent="0.2">
      <c r="A42" s="90">
        <v>28</v>
      </c>
      <c r="B42" s="84" t="s">
        <v>35</v>
      </c>
      <c r="C42" s="40" t="s">
        <v>36</v>
      </c>
      <c r="D42" s="31">
        <v>17735</v>
      </c>
      <c r="E42" s="320"/>
      <c r="F42" s="321">
        <f t="shared" si="5"/>
        <v>0</v>
      </c>
      <c r="G42" s="313"/>
      <c r="H42" s="322"/>
      <c r="I42" s="323">
        <f t="shared" si="0"/>
        <v>0</v>
      </c>
      <c r="J42" s="189">
        <f t="shared" si="1"/>
        <v>0</v>
      </c>
      <c r="K42" s="324"/>
      <c r="L42" s="325">
        <f t="shared" si="2"/>
        <v>0</v>
      </c>
      <c r="M42" s="190"/>
      <c r="N42" s="322"/>
      <c r="O42" s="326">
        <f t="shared" si="3"/>
        <v>0</v>
      </c>
      <c r="P42" s="319"/>
      <c r="Q42" s="322"/>
      <c r="R42" s="326">
        <f t="shared" si="4"/>
        <v>0</v>
      </c>
    </row>
    <row r="43" spans="1:18" s="1" customFormat="1" ht="12.75" x14ac:dyDescent="0.2">
      <c r="A43" s="90">
        <v>29</v>
      </c>
      <c r="B43" s="84" t="s">
        <v>37</v>
      </c>
      <c r="C43" s="40" t="s">
        <v>38</v>
      </c>
      <c r="D43" s="31">
        <v>427881</v>
      </c>
      <c r="E43" s="320"/>
      <c r="F43" s="321">
        <f t="shared" si="5"/>
        <v>0</v>
      </c>
      <c r="G43" s="313"/>
      <c r="H43" s="322"/>
      <c r="I43" s="323">
        <f t="shared" si="0"/>
        <v>0</v>
      </c>
      <c r="J43" s="189">
        <f t="shared" si="1"/>
        <v>0</v>
      </c>
      <c r="K43" s="324"/>
      <c r="L43" s="325">
        <f t="shared" si="2"/>
        <v>0</v>
      </c>
      <c r="M43" s="190"/>
      <c r="N43" s="322"/>
      <c r="O43" s="326">
        <f t="shared" si="3"/>
        <v>0</v>
      </c>
      <c r="P43" s="319"/>
      <c r="Q43" s="322"/>
      <c r="R43" s="326">
        <f t="shared" si="4"/>
        <v>0</v>
      </c>
    </row>
    <row r="44" spans="1:18" s="1" customFormat="1" ht="12.75" x14ac:dyDescent="0.2">
      <c r="A44" s="90">
        <v>30</v>
      </c>
      <c r="B44" s="84" t="s">
        <v>39</v>
      </c>
      <c r="C44" s="40" t="s">
        <v>40</v>
      </c>
      <c r="D44" s="31">
        <v>31357</v>
      </c>
      <c r="E44" s="320"/>
      <c r="F44" s="321">
        <f t="shared" si="5"/>
        <v>0</v>
      </c>
      <c r="G44" s="313"/>
      <c r="H44" s="322"/>
      <c r="I44" s="323">
        <f t="shared" si="0"/>
        <v>0</v>
      </c>
      <c r="J44" s="189">
        <f t="shared" si="1"/>
        <v>0</v>
      </c>
      <c r="K44" s="324"/>
      <c r="L44" s="325">
        <f t="shared" si="2"/>
        <v>0</v>
      </c>
      <c r="M44" s="190"/>
      <c r="N44" s="322"/>
      <c r="O44" s="326">
        <f t="shared" si="3"/>
        <v>0</v>
      </c>
      <c r="P44" s="319"/>
      <c r="Q44" s="322"/>
      <c r="R44" s="326">
        <f t="shared" si="4"/>
        <v>0</v>
      </c>
    </row>
    <row r="45" spans="1:18" s="1" customFormat="1" ht="22.5" x14ac:dyDescent="0.2">
      <c r="A45" s="90">
        <v>31</v>
      </c>
      <c r="B45" s="84" t="s">
        <v>41</v>
      </c>
      <c r="C45" s="40" t="s">
        <v>42</v>
      </c>
      <c r="D45" s="31">
        <v>106247</v>
      </c>
      <c r="E45" s="320"/>
      <c r="F45" s="321">
        <f t="shared" si="5"/>
        <v>0</v>
      </c>
      <c r="G45" s="313"/>
      <c r="H45" s="322"/>
      <c r="I45" s="323">
        <f t="shared" si="0"/>
        <v>0</v>
      </c>
      <c r="J45" s="189">
        <f t="shared" si="1"/>
        <v>0</v>
      </c>
      <c r="K45" s="324"/>
      <c r="L45" s="325">
        <f t="shared" si="2"/>
        <v>0</v>
      </c>
      <c r="M45" s="190"/>
      <c r="N45" s="322"/>
      <c r="O45" s="326">
        <f t="shared" si="3"/>
        <v>0</v>
      </c>
      <c r="P45" s="319"/>
      <c r="Q45" s="322"/>
      <c r="R45" s="326">
        <f t="shared" si="4"/>
        <v>0</v>
      </c>
    </row>
    <row r="46" spans="1:18" s="1" customFormat="1" ht="22.5" x14ac:dyDescent="0.2">
      <c r="A46" s="90">
        <v>32</v>
      </c>
      <c r="B46" s="84" t="s">
        <v>43</v>
      </c>
      <c r="C46" s="40" t="s">
        <v>44</v>
      </c>
      <c r="D46" s="31">
        <v>70952</v>
      </c>
      <c r="E46" s="320"/>
      <c r="F46" s="321">
        <f t="shared" si="5"/>
        <v>0</v>
      </c>
      <c r="G46" s="313"/>
      <c r="H46" s="322"/>
      <c r="I46" s="323">
        <f t="shared" si="0"/>
        <v>0</v>
      </c>
      <c r="J46" s="189">
        <f t="shared" si="1"/>
        <v>0</v>
      </c>
      <c r="K46" s="324"/>
      <c r="L46" s="325">
        <f t="shared" si="2"/>
        <v>0</v>
      </c>
      <c r="M46" s="190"/>
      <c r="N46" s="322"/>
      <c r="O46" s="326">
        <f t="shared" si="3"/>
        <v>0</v>
      </c>
      <c r="P46" s="319"/>
      <c r="Q46" s="322"/>
      <c r="R46" s="326">
        <f t="shared" si="4"/>
        <v>0</v>
      </c>
    </row>
    <row r="47" spans="1:18" s="1" customFormat="1" ht="22.5" x14ac:dyDescent="0.2">
      <c r="A47" s="90">
        <v>33</v>
      </c>
      <c r="B47" s="84" t="s">
        <v>337</v>
      </c>
      <c r="C47" s="40" t="s">
        <v>338</v>
      </c>
      <c r="D47" s="31">
        <v>95746</v>
      </c>
      <c r="E47" s="320"/>
      <c r="F47" s="321">
        <f t="shared" si="5"/>
        <v>0</v>
      </c>
      <c r="G47" s="313"/>
      <c r="H47" s="322"/>
      <c r="I47" s="323">
        <f t="shared" ref="I47:I78" si="6">G47*D47</f>
        <v>0</v>
      </c>
      <c r="J47" s="189">
        <f t="shared" ref="J47:J78" si="7">E47+G47</f>
        <v>0</v>
      </c>
      <c r="K47" s="324"/>
      <c r="L47" s="325">
        <f t="shared" ref="L47:L78" si="8">J47*D47</f>
        <v>0</v>
      </c>
      <c r="M47" s="190"/>
      <c r="N47" s="322"/>
      <c r="O47" s="326">
        <f t="shared" ref="O47:O78" si="9">M47*D47</f>
        <v>0</v>
      </c>
      <c r="P47" s="319"/>
      <c r="Q47" s="322"/>
      <c r="R47" s="326">
        <f t="shared" ref="R47:R78" si="10">P47*D47</f>
        <v>0</v>
      </c>
    </row>
    <row r="48" spans="1:18" s="1" customFormat="1" ht="22.5" x14ac:dyDescent="0.2">
      <c r="A48" s="90">
        <v>34</v>
      </c>
      <c r="B48" s="84" t="s">
        <v>339</v>
      </c>
      <c r="C48" s="40" t="s">
        <v>1342</v>
      </c>
      <c r="D48" s="31">
        <v>997350</v>
      </c>
      <c r="E48" s="320"/>
      <c r="F48" s="321">
        <f t="shared" si="5"/>
        <v>0</v>
      </c>
      <c r="G48" s="313"/>
      <c r="H48" s="322"/>
      <c r="I48" s="323">
        <f t="shared" si="6"/>
        <v>0</v>
      </c>
      <c r="J48" s="189">
        <f t="shared" si="7"/>
        <v>0</v>
      </c>
      <c r="K48" s="324"/>
      <c r="L48" s="325">
        <f t="shared" si="8"/>
        <v>0</v>
      </c>
      <c r="M48" s="190"/>
      <c r="N48" s="322"/>
      <c r="O48" s="326">
        <f t="shared" si="9"/>
        <v>0</v>
      </c>
      <c r="P48" s="319"/>
      <c r="Q48" s="322"/>
      <c r="R48" s="326">
        <f t="shared" si="10"/>
        <v>0</v>
      </c>
    </row>
    <row r="49" spans="1:18" s="1" customFormat="1" ht="22.5" x14ac:dyDescent="0.2">
      <c r="A49" s="90">
        <v>35</v>
      </c>
      <c r="B49" s="84" t="s">
        <v>45</v>
      </c>
      <c r="C49" s="40" t="s">
        <v>46</v>
      </c>
      <c r="D49" s="31">
        <v>21533</v>
      </c>
      <c r="E49" s="320"/>
      <c r="F49" s="321">
        <f t="shared" si="5"/>
        <v>0</v>
      </c>
      <c r="G49" s="313"/>
      <c r="H49" s="322"/>
      <c r="I49" s="323">
        <f t="shared" si="6"/>
        <v>0</v>
      </c>
      <c r="J49" s="189">
        <f t="shared" si="7"/>
        <v>0</v>
      </c>
      <c r="K49" s="324"/>
      <c r="L49" s="325">
        <f t="shared" si="8"/>
        <v>0</v>
      </c>
      <c r="M49" s="190"/>
      <c r="N49" s="322"/>
      <c r="O49" s="326">
        <f t="shared" si="9"/>
        <v>0</v>
      </c>
      <c r="P49" s="319"/>
      <c r="Q49" s="322"/>
      <c r="R49" s="326">
        <f t="shared" si="10"/>
        <v>0</v>
      </c>
    </row>
    <row r="50" spans="1:18" s="1" customFormat="1" ht="33.75" x14ac:dyDescent="0.2">
      <c r="A50" s="90">
        <v>36</v>
      </c>
      <c r="B50" s="84" t="s">
        <v>47</v>
      </c>
      <c r="C50" s="40" t="s">
        <v>48</v>
      </c>
      <c r="D50" s="31">
        <v>43283</v>
      </c>
      <c r="E50" s="320"/>
      <c r="F50" s="321">
        <f t="shared" si="5"/>
        <v>0</v>
      </c>
      <c r="G50" s="313"/>
      <c r="H50" s="322"/>
      <c r="I50" s="323">
        <f t="shared" si="6"/>
        <v>0</v>
      </c>
      <c r="J50" s="189">
        <f t="shared" si="7"/>
        <v>0</v>
      </c>
      <c r="K50" s="324"/>
      <c r="L50" s="325">
        <f t="shared" si="8"/>
        <v>0</v>
      </c>
      <c r="M50" s="190"/>
      <c r="N50" s="322"/>
      <c r="O50" s="326">
        <f t="shared" si="9"/>
        <v>0</v>
      </c>
      <c r="P50" s="319"/>
      <c r="Q50" s="322"/>
      <c r="R50" s="326">
        <f t="shared" si="10"/>
        <v>0</v>
      </c>
    </row>
    <row r="51" spans="1:18" s="1" customFormat="1" ht="33.75" x14ac:dyDescent="0.2">
      <c r="A51" s="90">
        <v>37</v>
      </c>
      <c r="B51" s="84" t="s">
        <v>49</v>
      </c>
      <c r="C51" s="40" t="s">
        <v>50</v>
      </c>
      <c r="D51" s="31">
        <v>38423</v>
      </c>
      <c r="E51" s="320"/>
      <c r="F51" s="321">
        <f t="shared" si="5"/>
        <v>0</v>
      </c>
      <c r="G51" s="313"/>
      <c r="H51" s="322"/>
      <c r="I51" s="323">
        <f t="shared" si="6"/>
        <v>0</v>
      </c>
      <c r="J51" s="189">
        <f t="shared" si="7"/>
        <v>0</v>
      </c>
      <c r="K51" s="324"/>
      <c r="L51" s="325">
        <f t="shared" si="8"/>
        <v>0</v>
      </c>
      <c r="M51" s="190"/>
      <c r="N51" s="322"/>
      <c r="O51" s="326">
        <f t="shared" si="9"/>
        <v>0</v>
      </c>
      <c r="P51" s="319"/>
      <c r="Q51" s="322"/>
      <c r="R51" s="326">
        <f t="shared" si="10"/>
        <v>0</v>
      </c>
    </row>
    <row r="52" spans="1:18" s="1" customFormat="1" ht="33.75" x14ac:dyDescent="0.2">
      <c r="A52" s="90">
        <v>38</v>
      </c>
      <c r="B52" s="84" t="s">
        <v>51</v>
      </c>
      <c r="C52" s="40" t="s">
        <v>52</v>
      </c>
      <c r="D52" s="31">
        <v>32959</v>
      </c>
      <c r="E52" s="320"/>
      <c r="F52" s="321">
        <f t="shared" si="5"/>
        <v>0</v>
      </c>
      <c r="G52" s="313"/>
      <c r="H52" s="322"/>
      <c r="I52" s="323">
        <f t="shared" si="6"/>
        <v>0</v>
      </c>
      <c r="J52" s="189">
        <f t="shared" si="7"/>
        <v>0</v>
      </c>
      <c r="K52" s="324"/>
      <c r="L52" s="325">
        <f t="shared" si="8"/>
        <v>0</v>
      </c>
      <c r="M52" s="190"/>
      <c r="N52" s="322"/>
      <c r="O52" s="326">
        <f t="shared" si="9"/>
        <v>0</v>
      </c>
      <c r="P52" s="319"/>
      <c r="Q52" s="322"/>
      <c r="R52" s="326">
        <f t="shared" si="10"/>
        <v>0</v>
      </c>
    </row>
    <row r="53" spans="1:18" s="1" customFormat="1" ht="33.75" x14ac:dyDescent="0.2">
      <c r="A53" s="90">
        <v>39</v>
      </c>
      <c r="B53" s="84" t="s">
        <v>53</v>
      </c>
      <c r="C53" s="40" t="s">
        <v>54</v>
      </c>
      <c r="D53" s="31">
        <v>28352</v>
      </c>
      <c r="E53" s="320"/>
      <c r="F53" s="321">
        <f t="shared" si="5"/>
        <v>0</v>
      </c>
      <c r="G53" s="313"/>
      <c r="H53" s="322"/>
      <c r="I53" s="323">
        <f t="shared" si="6"/>
        <v>0</v>
      </c>
      <c r="J53" s="189">
        <f t="shared" si="7"/>
        <v>0</v>
      </c>
      <c r="K53" s="324"/>
      <c r="L53" s="325">
        <f t="shared" si="8"/>
        <v>0</v>
      </c>
      <c r="M53" s="190"/>
      <c r="N53" s="322"/>
      <c r="O53" s="326">
        <f t="shared" si="9"/>
        <v>0</v>
      </c>
      <c r="P53" s="319"/>
      <c r="Q53" s="322"/>
      <c r="R53" s="326">
        <f t="shared" si="10"/>
        <v>0</v>
      </c>
    </row>
    <row r="54" spans="1:18" s="1" customFormat="1" ht="22.5" x14ac:dyDescent="0.2">
      <c r="A54" s="90">
        <v>40</v>
      </c>
      <c r="B54" s="84" t="s">
        <v>340</v>
      </c>
      <c r="C54" s="40" t="s">
        <v>341</v>
      </c>
      <c r="D54" s="31">
        <v>82508</v>
      </c>
      <c r="E54" s="320"/>
      <c r="F54" s="321">
        <f t="shared" si="5"/>
        <v>0</v>
      </c>
      <c r="G54" s="313"/>
      <c r="H54" s="322"/>
      <c r="I54" s="323">
        <f t="shared" si="6"/>
        <v>0</v>
      </c>
      <c r="J54" s="189">
        <f t="shared" si="7"/>
        <v>0</v>
      </c>
      <c r="K54" s="324"/>
      <c r="L54" s="325">
        <f t="shared" si="8"/>
        <v>0</v>
      </c>
      <c r="M54" s="190"/>
      <c r="N54" s="322"/>
      <c r="O54" s="326">
        <f t="shared" si="9"/>
        <v>0</v>
      </c>
      <c r="P54" s="319"/>
      <c r="Q54" s="322"/>
      <c r="R54" s="326">
        <f t="shared" si="10"/>
        <v>0</v>
      </c>
    </row>
    <row r="55" spans="1:18" s="1" customFormat="1" ht="12.75" x14ac:dyDescent="0.2">
      <c r="A55" s="90">
        <v>41</v>
      </c>
      <c r="B55" s="84" t="s">
        <v>342</v>
      </c>
      <c r="C55" s="40" t="s">
        <v>343</v>
      </c>
      <c r="D55" s="31">
        <v>70170</v>
      </c>
      <c r="E55" s="320"/>
      <c r="F55" s="321">
        <f t="shared" si="5"/>
        <v>0</v>
      </c>
      <c r="G55" s="313"/>
      <c r="H55" s="322"/>
      <c r="I55" s="323">
        <f t="shared" si="6"/>
        <v>0</v>
      </c>
      <c r="J55" s="189">
        <f t="shared" si="7"/>
        <v>0</v>
      </c>
      <c r="K55" s="324"/>
      <c r="L55" s="325">
        <f t="shared" si="8"/>
        <v>0</v>
      </c>
      <c r="M55" s="190"/>
      <c r="N55" s="322"/>
      <c r="O55" s="326">
        <f t="shared" si="9"/>
        <v>0</v>
      </c>
      <c r="P55" s="319"/>
      <c r="Q55" s="322"/>
      <c r="R55" s="326">
        <f t="shared" si="10"/>
        <v>0</v>
      </c>
    </row>
    <row r="56" spans="1:18" s="1" customFormat="1" ht="33.75" x14ac:dyDescent="0.2">
      <c r="A56" s="90">
        <v>42</v>
      </c>
      <c r="B56" s="84" t="s">
        <v>55</v>
      </c>
      <c r="C56" s="40" t="s">
        <v>56</v>
      </c>
      <c r="D56" s="31">
        <v>25553</v>
      </c>
      <c r="E56" s="320"/>
      <c r="F56" s="321">
        <f t="shared" si="5"/>
        <v>0</v>
      </c>
      <c r="G56" s="313"/>
      <c r="H56" s="322"/>
      <c r="I56" s="323">
        <f t="shared" si="6"/>
        <v>0</v>
      </c>
      <c r="J56" s="189">
        <f t="shared" si="7"/>
        <v>0</v>
      </c>
      <c r="K56" s="324"/>
      <c r="L56" s="325">
        <f t="shared" si="8"/>
        <v>0</v>
      </c>
      <c r="M56" s="190"/>
      <c r="N56" s="322"/>
      <c r="O56" s="326">
        <f t="shared" si="9"/>
        <v>0</v>
      </c>
      <c r="P56" s="319"/>
      <c r="Q56" s="322"/>
      <c r="R56" s="326">
        <f t="shared" si="10"/>
        <v>0</v>
      </c>
    </row>
    <row r="57" spans="1:18" s="1" customFormat="1" ht="33.75" x14ac:dyDescent="0.2">
      <c r="A57" s="90">
        <v>43</v>
      </c>
      <c r="B57" s="84" t="s">
        <v>57</v>
      </c>
      <c r="C57" s="40" t="s">
        <v>58</v>
      </c>
      <c r="D57" s="31">
        <v>20266</v>
      </c>
      <c r="E57" s="320"/>
      <c r="F57" s="321">
        <f t="shared" si="5"/>
        <v>0</v>
      </c>
      <c r="G57" s="313"/>
      <c r="H57" s="322"/>
      <c r="I57" s="323">
        <f t="shared" si="6"/>
        <v>0</v>
      </c>
      <c r="J57" s="189">
        <f t="shared" si="7"/>
        <v>0</v>
      </c>
      <c r="K57" s="324"/>
      <c r="L57" s="325">
        <f t="shared" si="8"/>
        <v>0</v>
      </c>
      <c r="M57" s="190"/>
      <c r="N57" s="322"/>
      <c r="O57" s="326">
        <f t="shared" si="9"/>
        <v>0</v>
      </c>
      <c r="P57" s="319"/>
      <c r="Q57" s="322"/>
      <c r="R57" s="326">
        <f t="shared" si="10"/>
        <v>0</v>
      </c>
    </row>
    <row r="58" spans="1:18" s="1" customFormat="1" ht="22.5" x14ac:dyDescent="0.2">
      <c r="A58" s="90">
        <v>44</v>
      </c>
      <c r="B58" s="84" t="s">
        <v>59</v>
      </c>
      <c r="C58" s="40" t="s">
        <v>60</v>
      </c>
      <c r="D58" s="31">
        <v>11017</v>
      </c>
      <c r="E58" s="320"/>
      <c r="F58" s="321">
        <f t="shared" si="5"/>
        <v>0</v>
      </c>
      <c r="G58" s="313"/>
      <c r="H58" s="322"/>
      <c r="I58" s="323">
        <f t="shared" si="6"/>
        <v>0</v>
      </c>
      <c r="J58" s="189">
        <f t="shared" si="7"/>
        <v>0</v>
      </c>
      <c r="K58" s="324"/>
      <c r="L58" s="325">
        <f t="shared" si="8"/>
        <v>0</v>
      </c>
      <c r="M58" s="190"/>
      <c r="N58" s="322"/>
      <c r="O58" s="326">
        <f t="shared" si="9"/>
        <v>0</v>
      </c>
      <c r="P58" s="319"/>
      <c r="Q58" s="322"/>
      <c r="R58" s="326">
        <f t="shared" si="10"/>
        <v>0</v>
      </c>
    </row>
    <row r="59" spans="1:18" s="1" customFormat="1" ht="12.75" x14ac:dyDescent="0.2">
      <c r="A59" s="90">
        <v>45</v>
      </c>
      <c r="B59" s="84" t="s">
        <v>61</v>
      </c>
      <c r="C59" s="40" t="s">
        <v>62</v>
      </c>
      <c r="D59" s="31">
        <v>151800</v>
      </c>
      <c r="E59" s="320"/>
      <c r="F59" s="321">
        <f t="shared" si="5"/>
        <v>0</v>
      </c>
      <c r="G59" s="313"/>
      <c r="H59" s="322"/>
      <c r="I59" s="323">
        <f t="shared" si="6"/>
        <v>0</v>
      </c>
      <c r="J59" s="189">
        <f t="shared" si="7"/>
        <v>0</v>
      </c>
      <c r="K59" s="324"/>
      <c r="L59" s="325">
        <f t="shared" si="8"/>
        <v>0</v>
      </c>
      <c r="M59" s="190"/>
      <c r="N59" s="322"/>
      <c r="O59" s="326">
        <f t="shared" si="9"/>
        <v>0</v>
      </c>
      <c r="P59" s="319"/>
      <c r="Q59" s="322"/>
      <c r="R59" s="326">
        <f t="shared" si="10"/>
        <v>0</v>
      </c>
    </row>
    <row r="60" spans="1:18" s="1" customFormat="1" ht="12.75" x14ac:dyDescent="0.2">
      <c r="A60" s="90">
        <v>46</v>
      </c>
      <c r="B60" s="84" t="s">
        <v>63</v>
      </c>
      <c r="C60" s="40" t="s">
        <v>64</v>
      </c>
      <c r="D60" s="31">
        <v>22900</v>
      </c>
      <c r="E60" s="320"/>
      <c r="F60" s="321">
        <f t="shared" si="5"/>
        <v>0</v>
      </c>
      <c r="G60" s="313"/>
      <c r="H60" s="322"/>
      <c r="I60" s="323">
        <f t="shared" si="6"/>
        <v>0</v>
      </c>
      <c r="J60" s="189">
        <f t="shared" si="7"/>
        <v>0</v>
      </c>
      <c r="K60" s="324"/>
      <c r="L60" s="325">
        <f t="shared" si="8"/>
        <v>0</v>
      </c>
      <c r="M60" s="190"/>
      <c r="N60" s="322"/>
      <c r="O60" s="326">
        <f t="shared" si="9"/>
        <v>0</v>
      </c>
      <c r="P60" s="319"/>
      <c r="Q60" s="322"/>
      <c r="R60" s="326">
        <f t="shared" si="10"/>
        <v>0</v>
      </c>
    </row>
    <row r="61" spans="1:18" s="1" customFormat="1" ht="12.75" x14ac:dyDescent="0.2">
      <c r="A61" s="90">
        <v>47</v>
      </c>
      <c r="B61" s="84" t="s">
        <v>65</v>
      </c>
      <c r="C61" s="40" t="s">
        <v>66</v>
      </c>
      <c r="D61" s="31">
        <v>16511</v>
      </c>
      <c r="E61" s="320"/>
      <c r="F61" s="321">
        <f t="shared" si="5"/>
        <v>0</v>
      </c>
      <c r="G61" s="313"/>
      <c r="H61" s="322"/>
      <c r="I61" s="323">
        <f t="shared" si="6"/>
        <v>0</v>
      </c>
      <c r="J61" s="189">
        <f t="shared" si="7"/>
        <v>0</v>
      </c>
      <c r="K61" s="324"/>
      <c r="L61" s="325">
        <f t="shared" si="8"/>
        <v>0</v>
      </c>
      <c r="M61" s="190"/>
      <c r="N61" s="322"/>
      <c r="O61" s="326">
        <f t="shared" si="9"/>
        <v>0</v>
      </c>
      <c r="P61" s="319"/>
      <c r="Q61" s="322"/>
      <c r="R61" s="326">
        <f t="shared" si="10"/>
        <v>0</v>
      </c>
    </row>
    <row r="62" spans="1:18" s="1" customFormat="1" ht="12.75" x14ac:dyDescent="0.2">
      <c r="A62" s="90">
        <v>48</v>
      </c>
      <c r="B62" s="84" t="s">
        <v>67</v>
      </c>
      <c r="C62" s="40" t="s">
        <v>68</v>
      </c>
      <c r="D62" s="31">
        <v>39240</v>
      </c>
      <c r="E62" s="320"/>
      <c r="F62" s="321">
        <f t="shared" si="5"/>
        <v>0</v>
      </c>
      <c r="G62" s="313"/>
      <c r="H62" s="322"/>
      <c r="I62" s="323">
        <f t="shared" si="6"/>
        <v>0</v>
      </c>
      <c r="J62" s="189">
        <f t="shared" si="7"/>
        <v>0</v>
      </c>
      <c r="K62" s="324"/>
      <c r="L62" s="325">
        <f t="shared" si="8"/>
        <v>0</v>
      </c>
      <c r="M62" s="190"/>
      <c r="N62" s="322"/>
      <c r="O62" s="326">
        <f t="shared" si="9"/>
        <v>0</v>
      </c>
      <c r="P62" s="319"/>
      <c r="Q62" s="322"/>
      <c r="R62" s="326">
        <f t="shared" si="10"/>
        <v>0</v>
      </c>
    </row>
    <row r="63" spans="1:18" s="1" customFormat="1" ht="12.75" x14ac:dyDescent="0.2">
      <c r="A63" s="90">
        <v>49</v>
      </c>
      <c r="B63" s="84" t="s">
        <v>69</v>
      </c>
      <c r="C63" s="40" t="s">
        <v>70</v>
      </c>
      <c r="D63" s="31">
        <v>19881</v>
      </c>
      <c r="E63" s="320"/>
      <c r="F63" s="321">
        <f t="shared" si="5"/>
        <v>0</v>
      </c>
      <c r="G63" s="313"/>
      <c r="H63" s="322"/>
      <c r="I63" s="323">
        <f t="shared" si="6"/>
        <v>0</v>
      </c>
      <c r="J63" s="189">
        <f t="shared" si="7"/>
        <v>0</v>
      </c>
      <c r="K63" s="324"/>
      <c r="L63" s="325">
        <f t="shared" si="8"/>
        <v>0</v>
      </c>
      <c r="M63" s="190"/>
      <c r="N63" s="322"/>
      <c r="O63" s="326">
        <f t="shared" si="9"/>
        <v>0</v>
      </c>
      <c r="P63" s="319"/>
      <c r="Q63" s="322"/>
      <c r="R63" s="326">
        <f t="shared" si="10"/>
        <v>0</v>
      </c>
    </row>
    <row r="64" spans="1:18" s="1" customFormat="1" ht="12.75" x14ac:dyDescent="0.2">
      <c r="A64" s="90">
        <v>50</v>
      </c>
      <c r="B64" s="84" t="s">
        <v>71</v>
      </c>
      <c r="C64" s="40" t="s">
        <v>72</v>
      </c>
      <c r="D64" s="31">
        <v>32743</v>
      </c>
      <c r="E64" s="320"/>
      <c r="F64" s="321">
        <f t="shared" si="5"/>
        <v>0</v>
      </c>
      <c r="G64" s="313"/>
      <c r="H64" s="322"/>
      <c r="I64" s="323">
        <f t="shared" si="6"/>
        <v>0</v>
      </c>
      <c r="J64" s="189">
        <f t="shared" si="7"/>
        <v>0</v>
      </c>
      <c r="K64" s="324"/>
      <c r="L64" s="325">
        <f t="shared" si="8"/>
        <v>0</v>
      </c>
      <c r="M64" s="190"/>
      <c r="N64" s="322"/>
      <c r="O64" s="326">
        <f t="shared" si="9"/>
        <v>0</v>
      </c>
      <c r="P64" s="319"/>
      <c r="Q64" s="322"/>
      <c r="R64" s="326">
        <f t="shared" si="10"/>
        <v>0</v>
      </c>
    </row>
    <row r="65" spans="1:18" s="1" customFormat="1" ht="22.5" x14ac:dyDescent="0.2">
      <c r="A65" s="90">
        <v>51</v>
      </c>
      <c r="B65" s="84" t="s">
        <v>73</v>
      </c>
      <c r="C65" s="40" t="s">
        <v>74</v>
      </c>
      <c r="D65" s="31">
        <v>22530</v>
      </c>
      <c r="E65" s="320"/>
      <c r="F65" s="321">
        <f t="shared" si="5"/>
        <v>0</v>
      </c>
      <c r="G65" s="313"/>
      <c r="H65" s="322"/>
      <c r="I65" s="323">
        <f t="shared" si="6"/>
        <v>0</v>
      </c>
      <c r="J65" s="189">
        <f t="shared" si="7"/>
        <v>0</v>
      </c>
      <c r="K65" s="324"/>
      <c r="L65" s="325">
        <f t="shared" si="8"/>
        <v>0</v>
      </c>
      <c r="M65" s="190"/>
      <c r="N65" s="322"/>
      <c r="O65" s="326">
        <f t="shared" si="9"/>
        <v>0</v>
      </c>
      <c r="P65" s="319"/>
      <c r="Q65" s="322"/>
      <c r="R65" s="326">
        <f t="shared" si="10"/>
        <v>0</v>
      </c>
    </row>
    <row r="66" spans="1:18" s="1" customFormat="1" ht="22.5" x14ac:dyDescent="0.2">
      <c r="A66" s="90">
        <v>52</v>
      </c>
      <c r="B66" s="84" t="s">
        <v>75</v>
      </c>
      <c r="C66" s="40" t="s">
        <v>76</v>
      </c>
      <c r="D66" s="31">
        <v>20609</v>
      </c>
      <c r="E66" s="320"/>
      <c r="F66" s="321">
        <f t="shared" si="5"/>
        <v>0</v>
      </c>
      <c r="G66" s="313"/>
      <c r="H66" s="322"/>
      <c r="I66" s="323">
        <f t="shared" si="6"/>
        <v>0</v>
      </c>
      <c r="J66" s="189">
        <f t="shared" si="7"/>
        <v>0</v>
      </c>
      <c r="K66" s="324"/>
      <c r="L66" s="325">
        <f t="shared" si="8"/>
        <v>0</v>
      </c>
      <c r="M66" s="190"/>
      <c r="N66" s="322"/>
      <c r="O66" s="326">
        <f t="shared" si="9"/>
        <v>0</v>
      </c>
      <c r="P66" s="319"/>
      <c r="Q66" s="322"/>
      <c r="R66" s="326">
        <f t="shared" si="10"/>
        <v>0</v>
      </c>
    </row>
    <row r="67" spans="1:18" s="1" customFormat="1" ht="12.75" x14ac:dyDescent="0.2">
      <c r="A67" s="90">
        <v>53</v>
      </c>
      <c r="B67" s="84" t="s">
        <v>77</v>
      </c>
      <c r="C67" s="40" t="s">
        <v>78</v>
      </c>
      <c r="D67" s="31">
        <v>19780</v>
      </c>
      <c r="E67" s="320"/>
      <c r="F67" s="321">
        <f t="shared" ref="F67:F80" si="11">E67*D67</f>
        <v>0</v>
      </c>
      <c r="G67" s="313"/>
      <c r="H67" s="322"/>
      <c r="I67" s="323">
        <f t="shared" si="6"/>
        <v>0</v>
      </c>
      <c r="J67" s="189">
        <f t="shared" si="7"/>
        <v>0</v>
      </c>
      <c r="K67" s="324"/>
      <c r="L67" s="325">
        <f t="shared" si="8"/>
        <v>0</v>
      </c>
      <c r="M67" s="190"/>
      <c r="N67" s="322"/>
      <c r="O67" s="326">
        <f t="shared" si="9"/>
        <v>0</v>
      </c>
      <c r="P67" s="319"/>
      <c r="Q67" s="322"/>
      <c r="R67" s="326">
        <f t="shared" si="10"/>
        <v>0</v>
      </c>
    </row>
    <row r="68" spans="1:18" s="1" customFormat="1" ht="12.75" x14ac:dyDescent="0.2">
      <c r="A68" s="90">
        <v>54</v>
      </c>
      <c r="B68" s="84" t="s">
        <v>79</v>
      </c>
      <c r="C68" s="40" t="s">
        <v>80</v>
      </c>
      <c r="D68" s="31">
        <v>13082</v>
      </c>
      <c r="E68" s="320"/>
      <c r="F68" s="321">
        <f t="shared" si="11"/>
        <v>0</v>
      </c>
      <c r="G68" s="313"/>
      <c r="H68" s="322"/>
      <c r="I68" s="323">
        <f t="shared" si="6"/>
        <v>0</v>
      </c>
      <c r="J68" s="189">
        <f t="shared" si="7"/>
        <v>0</v>
      </c>
      <c r="K68" s="324"/>
      <c r="L68" s="325">
        <f t="shared" si="8"/>
        <v>0</v>
      </c>
      <c r="M68" s="190"/>
      <c r="N68" s="322"/>
      <c r="O68" s="326">
        <f t="shared" si="9"/>
        <v>0</v>
      </c>
      <c r="P68" s="319"/>
      <c r="Q68" s="322"/>
      <c r="R68" s="326">
        <f t="shared" si="10"/>
        <v>0</v>
      </c>
    </row>
    <row r="69" spans="1:18" s="1" customFormat="1" ht="12.75" x14ac:dyDescent="0.2">
      <c r="A69" s="90">
        <v>55</v>
      </c>
      <c r="B69" s="84" t="s">
        <v>81</v>
      </c>
      <c r="C69" s="40" t="s">
        <v>82</v>
      </c>
      <c r="D69" s="31">
        <v>20373</v>
      </c>
      <c r="E69" s="320"/>
      <c r="F69" s="321">
        <f t="shared" si="11"/>
        <v>0</v>
      </c>
      <c r="G69" s="313"/>
      <c r="H69" s="322"/>
      <c r="I69" s="323">
        <f t="shared" si="6"/>
        <v>0</v>
      </c>
      <c r="J69" s="189">
        <f t="shared" si="7"/>
        <v>0</v>
      </c>
      <c r="K69" s="324"/>
      <c r="L69" s="325">
        <f t="shared" si="8"/>
        <v>0</v>
      </c>
      <c r="M69" s="190"/>
      <c r="N69" s="322"/>
      <c r="O69" s="326">
        <f t="shared" si="9"/>
        <v>0</v>
      </c>
      <c r="P69" s="319"/>
      <c r="Q69" s="322"/>
      <c r="R69" s="326">
        <f t="shared" si="10"/>
        <v>0</v>
      </c>
    </row>
    <row r="70" spans="1:18" s="1" customFormat="1" ht="12.75" x14ac:dyDescent="0.2">
      <c r="A70" s="90">
        <v>56</v>
      </c>
      <c r="B70" s="84" t="s">
        <v>83</v>
      </c>
      <c r="C70" s="40" t="s">
        <v>84</v>
      </c>
      <c r="D70" s="31">
        <v>11988</v>
      </c>
      <c r="E70" s="320"/>
      <c r="F70" s="321">
        <f t="shared" si="11"/>
        <v>0</v>
      </c>
      <c r="G70" s="313"/>
      <c r="H70" s="322"/>
      <c r="I70" s="323">
        <f t="shared" si="6"/>
        <v>0</v>
      </c>
      <c r="J70" s="189">
        <f t="shared" si="7"/>
        <v>0</v>
      </c>
      <c r="K70" s="324"/>
      <c r="L70" s="325">
        <f t="shared" si="8"/>
        <v>0</v>
      </c>
      <c r="M70" s="190"/>
      <c r="N70" s="322"/>
      <c r="O70" s="326">
        <f t="shared" si="9"/>
        <v>0</v>
      </c>
      <c r="P70" s="319"/>
      <c r="Q70" s="322"/>
      <c r="R70" s="326">
        <f t="shared" si="10"/>
        <v>0</v>
      </c>
    </row>
    <row r="71" spans="1:18" s="1" customFormat="1" ht="12.75" x14ac:dyDescent="0.2">
      <c r="A71" s="90">
        <v>57</v>
      </c>
      <c r="B71" s="84" t="s">
        <v>85</v>
      </c>
      <c r="C71" s="40" t="s">
        <v>86</v>
      </c>
      <c r="D71" s="31">
        <v>15855</v>
      </c>
      <c r="E71" s="320"/>
      <c r="F71" s="321">
        <f t="shared" si="11"/>
        <v>0</v>
      </c>
      <c r="G71" s="313"/>
      <c r="H71" s="322"/>
      <c r="I71" s="323">
        <f t="shared" si="6"/>
        <v>0</v>
      </c>
      <c r="J71" s="189">
        <f t="shared" si="7"/>
        <v>0</v>
      </c>
      <c r="K71" s="324"/>
      <c r="L71" s="325">
        <f t="shared" si="8"/>
        <v>0</v>
      </c>
      <c r="M71" s="190"/>
      <c r="N71" s="322"/>
      <c r="O71" s="326">
        <f t="shared" si="9"/>
        <v>0</v>
      </c>
      <c r="P71" s="319"/>
      <c r="Q71" s="322"/>
      <c r="R71" s="326">
        <f t="shared" si="10"/>
        <v>0</v>
      </c>
    </row>
    <row r="72" spans="1:18" s="1" customFormat="1" ht="22.5" x14ac:dyDescent="0.2">
      <c r="A72" s="90">
        <v>58</v>
      </c>
      <c r="B72" s="84" t="s">
        <v>87</v>
      </c>
      <c r="C72" s="40" t="s">
        <v>344</v>
      </c>
      <c r="D72" s="31">
        <v>29799</v>
      </c>
      <c r="E72" s="320"/>
      <c r="F72" s="321">
        <f t="shared" si="11"/>
        <v>0</v>
      </c>
      <c r="G72" s="313"/>
      <c r="H72" s="322"/>
      <c r="I72" s="323">
        <f t="shared" si="6"/>
        <v>0</v>
      </c>
      <c r="J72" s="189">
        <f t="shared" si="7"/>
        <v>0</v>
      </c>
      <c r="K72" s="324"/>
      <c r="L72" s="325">
        <f t="shared" si="8"/>
        <v>0</v>
      </c>
      <c r="M72" s="190"/>
      <c r="N72" s="322"/>
      <c r="O72" s="326">
        <f t="shared" si="9"/>
        <v>0</v>
      </c>
      <c r="P72" s="319"/>
      <c r="Q72" s="322"/>
      <c r="R72" s="326">
        <f t="shared" si="10"/>
        <v>0</v>
      </c>
    </row>
    <row r="73" spans="1:18" s="1" customFormat="1" ht="22.5" x14ac:dyDescent="0.2">
      <c r="A73" s="90">
        <v>59</v>
      </c>
      <c r="B73" s="84" t="s">
        <v>88</v>
      </c>
      <c r="C73" s="40" t="s">
        <v>345</v>
      </c>
      <c r="D73" s="31">
        <v>11535</v>
      </c>
      <c r="E73" s="320"/>
      <c r="F73" s="321">
        <f t="shared" si="11"/>
        <v>0</v>
      </c>
      <c r="G73" s="313"/>
      <c r="H73" s="322"/>
      <c r="I73" s="323">
        <f t="shared" si="6"/>
        <v>0</v>
      </c>
      <c r="J73" s="189">
        <f t="shared" si="7"/>
        <v>0</v>
      </c>
      <c r="K73" s="324"/>
      <c r="L73" s="325">
        <f t="shared" si="8"/>
        <v>0</v>
      </c>
      <c r="M73" s="190"/>
      <c r="N73" s="322"/>
      <c r="O73" s="326">
        <f t="shared" si="9"/>
        <v>0</v>
      </c>
      <c r="P73" s="319"/>
      <c r="Q73" s="322"/>
      <c r="R73" s="326">
        <f t="shared" si="10"/>
        <v>0</v>
      </c>
    </row>
    <row r="74" spans="1:18" s="1" customFormat="1" ht="22.5" x14ac:dyDescent="0.2">
      <c r="A74" s="90">
        <v>60</v>
      </c>
      <c r="B74" s="84" t="s">
        <v>89</v>
      </c>
      <c r="C74" s="40" t="s">
        <v>90</v>
      </c>
      <c r="D74" s="31">
        <v>30518</v>
      </c>
      <c r="E74" s="320"/>
      <c r="F74" s="321">
        <f t="shared" si="11"/>
        <v>0</v>
      </c>
      <c r="G74" s="313"/>
      <c r="H74" s="322"/>
      <c r="I74" s="323">
        <f t="shared" si="6"/>
        <v>0</v>
      </c>
      <c r="J74" s="189">
        <f t="shared" si="7"/>
        <v>0</v>
      </c>
      <c r="K74" s="324"/>
      <c r="L74" s="325">
        <f t="shared" si="8"/>
        <v>0</v>
      </c>
      <c r="M74" s="190"/>
      <c r="N74" s="322"/>
      <c r="O74" s="326">
        <f t="shared" si="9"/>
        <v>0</v>
      </c>
      <c r="P74" s="319"/>
      <c r="Q74" s="322"/>
      <c r="R74" s="326">
        <f t="shared" si="10"/>
        <v>0</v>
      </c>
    </row>
    <row r="75" spans="1:18" s="1" customFormat="1" ht="22.5" x14ac:dyDescent="0.2">
      <c r="A75" s="90">
        <v>61</v>
      </c>
      <c r="B75" s="84" t="s">
        <v>91</v>
      </c>
      <c r="C75" s="40" t="s">
        <v>92</v>
      </c>
      <c r="D75" s="31">
        <v>17026</v>
      </c>
      <c r="E75" s="320"/>
      <c r="F75" s="321">
        <f t="shared" si="11"/>
        <v>0</v>
      </c>
      <c r="G75" s="313"/>
      <c r="H75" s="322"/>
      <c r="I75" s="323">
        <f t="shared" si="6"/>
        <v>0</v>
      </c>
      <c r="J75" s="189">
        <f t="shared" si="7"/>
        <v>0</v>
      </c>
      <c r="K75" s="324"/>
      <c r="L75" s="325">
        <f t="shared" si="8"/>
        <v>0</v>
      </c>
      <c r="M75" s="190"/>
      <c r="N75" s="322"/>
      <c r="O75" s="326">
        <f t="shared" si="9"/>
        <v>0</v>
      </c>
      <c r="P75" s="319"/>
      <c r="Q75" s="322"/>
      <c r="R75" s="326">
        <f t="shared" si="10"/>
        <v>0</v>
      </c>
    </row>
    <row r="76" spans="1:18" s="1" customFormat="1" ht="22.5" x14ac:dyDescent="0.2">
      <c r="A76" s="90">
        <v>62</v>
      </c>
      <c r="B76" s="84" t="s">
        <v>93</v>
      </c>
      <c r="C76" s="40" t="s">
        <v>346</v>
      </c>
      <c r="D76" s="31">
        <v>27051</v>
      </c>
      <c r="E76" s="320"/>
      <c r="F76" s="321">
        <f t="shared" si="11"/>
        <v>0</v>
      </c>
      <c r="G76" s="313"/>
      <c r="H76" s="322"/>
      <c r="I76" s="323">
        <f t="shared" si="6"/>
        <v>0</v>
      </c>
      <c r="J76" s="189">
        <f t="shared" si="7"/>
        <v>0</v>
      </c>
      <c r="K76" s="324"/>
      <c r="L76" s="325">
        <f t="shared" si="8"/>
        <v>0</v>
      </c>
      <c r="M76" s="190"/>
      <c r="N76" s="322"/>
      <c r="O76" s="326">
        <f t="shared" si="9"/>
        <v>0</v>
      </c>
      <c r="P76" s="319"/>
      <c r="Q76" s="322"/>
      <c r="R76" s="326">
        <f t="shared" si="10"/>
        <v>0</v>
      </c>
    </row>
    <row r="77" spans="1:18" s="1" customFormat="1" ht="22.5" x14ac:dyDescent="0.2">
      <c r="A77" s="90">
        <v>63</v>
      </c>
      <c r="B77" s="84" t="s">
        <v>94</v>
      </c>
      <c r="C77" s="40" t="s">
        <v>347</v>
      </c>
      <c r="D77" s="31">
        <v>13125</v>
      </c>
      <c r="E77" s="320"/>
      <c r="F77" s="321">
        <f t="shared" si="11"/>
        <v>0</v>
      </c>
      <c r="G77" s="313"/>
      <c r="H77" s="322"/>
      <c r="I77" s="323">
        <f t="shared" si="6"/>
        <v>0</v>
      </c>
      <c r="J77" s="189">
        <f t="shared" si="7"/>
        <v>0</v>
      </c>
      <c r="K77" s="324"/>
      <c r="L77" s="325">
        <f t="shared" si="8"/>
        <v>0</v>
      </c>
      <c r="M77" s="190"/>
      <c r="N77" s="322"/>
      <c r="O77" s="326">
        <f t="shared" si="9"/>
        <v>0</v>
      </c>
      <c r="P77" s="319"/>
      <c r="Q77" s="322"/>
      <c r="R77" s="326">
        <f t="shared" si="10"/>
        <v>0</v>
      </c>
    </row>
    <row r="78" spans="1:18" s="1" customFormat="1" ht="12.75" x14ac:dyDescent="0.2">
      <c r="A78" s="90">
        <v>64</v>
      </c>
      <c r="B78" s="84" t="s">
        <v>95</v>
      </c>
      <c r="C78" s="40" t="s">
        <v>96</v>
      </c>
      <c r="D78" s="31">
        <v>26396</v>
      </c>
      <c r="E78" s="320"/>
      <c r="F78" s="321">
        <f t="shared" si="11"/>
        <v>0</v>
      </c>
      <c r="G78" s="313"/>
      <c r="H78" s="322"/>
      <c r="I78" s="323">
        <f t="shared" si="6"/>
        <v>0</v>
      </c>
      <c r="J78" s="189">
        <f t="shared" si="7"/>
        <v>0</v>
      </c>
      <c r="K78" s="324"/>
      <c r="L78" s="325">
        <f t="shared" si="8"/>
        <v>0</v>
      </c>
      <c r="M78" s="190"/>
      <c r="N78" s="322"/>
      <c r="O78" s="326">
        <f t="shared" si="9"/>
        <v>0</v>
      </c>
      <c r="P78" s="319"/>
      <c r="Q78" s="322"/>
      <c r="R78" s="326">
        <f t="shared" si="10"/>
        <v>0</v>
      </c>
    </row>
    <row r="79" spans="1:18" s="1" customFormat="1" ht="12.75" x14ac:dyDescent="0.2">
      <c r="A79" s="90">
        <v>65</v>
      </c>
      <c r="B79" s="84" t="s">
        <v>97</v>
      </c>
      <c r="C79" s="40" t="s">
        <v>98</v>
      </c>
      <c r="D79" s="31">
        <v>15859</v>
      </c>
      <c r="E79" s="320"/>
      <c r="F79" s="321">
        <f t="shared" si="11"/>
        <v>0</v>
      </c>
      <c r="G79" s="313"/>
      <c r="H79" s="322"/>
      <c r="I79" s="323">
        <f t="shared" ref="I79:I98" si="12">G79*D79</f>
        <v>0</v>
      </c>
      <c r="J79" s="189">
        <f t="shared" ref="J79:J98" si="13">E79+G79</f>
        <v>0</v>
      </c>
      <c r="K79" s="324"/>
      <c r="L79" s="325">
        <f t="shared" ref="L79:L98" si="14">J79*D79</f>
        <v>0</v>
      </c>
      <c r="M79" s="190"/>
      <c r="N79" s="322"/>
      <c r="O79" s="326">
        <f t="shared" ref="O79:O98" si="15">M79*D79</f>
        <v>0</v>
      </c>
      <c r="P79" s="319"/>
      <c r="Q79" s="322"/>
      <c r="R79" s="326">
        <f t="shared" ref="R79:R98" si="16">P79*D79</f>
        <v>0</v>
      </c>
    </row>
    <row r="80" spans="1:18" s="1" customFormat="1" ht="12.75" x14ac:dyDescent="0.2">
      <c r="A80" s="90">
        <v>66</v>
      </c>
      <c r="B80" s="84" t="s">
        <v>99</v>
      </c>
      <c r="C80" s="40" t="s">
        <v>100</v>
      </c>
      <c r="D80" s="31">
        <v>21080</v>
      </c>
      <c r="E80" s="320"/>
      <c r="F80" s="321">
        <f t="shared" si="11"/>
        <v>0</v>
      </c>
      <c r="G80" s="313"/>
      <c r="H80" s="322"/>
      <c r="I80" s="323">
        <f t="shared" si="12"/>
        <v>0</v>
      </c>
      <c r="J80" s="189">
        <f t="shared" si="13"/>
        <v>0</v>
      </c>
      <c r="K80" s="324"/>
      <c r="L80" s="325">
        <f t="shared" si="14"/>
        <v>0</v>
      </c>
      <c r="M80" s="190"/>
      <c r="N80" s="322"/>
      <c r="O80" s="326">
        <f t="shared" si="15"/>
        <v>0</v>
      </c>
      <c r="P80" s="319"/>
      <c r="Q80" s="322"/>
      <c r="R80" s="326">
        <f t="shared" si="16"/>
        <v>0</v>
      </c>
    </row>
    <row r="81" spans="1:18" s="1" customFormat="1" ht="12.75" x14ac:dyDescent="0.2">
      <c r="A81" s="90">
        <v>67</v>
      </c>
      <c r="B81" s="84" t="s">
        <v>101</v>
      </c>
      <c r="C81" s="40" t="s">
        <v>102</v>
      </c>
      <c r="D81" s="31">
        <v>10656</v>
      </c>
      <c r="E81" s="320"/>
      <c r="F81" s="321">
        <f t="shared" si="5"/>
        <v>0</v>
      </c>
      <c r="G81" s="313"/>
      <c r="H81" s="322"/>
      <c r="I81" s="323">
        <f t="shared" si="12"/>
        <v>0</v>
      </c>
      <c r="J81" s="189">
        <f t="shared" si="13"/>
        <v>0</v>
      </c>
      <c r="K81" s="324"/>
      <c r="L81" s="325">
        <f t="shared" si="14"/>
        <v>0</v>
      </c>
      <c r="M81" s="190"/>
      <c r="N81" s="322"/>
      <c r="O81" s="326">
        <f t="shared" si="15"/>
        <v>0</v>
      </c>
      <c r="P81" s="319"/>
      <c r="Q81" s="322"/>
      <c r="R81" s="326">
        <f t="shared" si="16"/>
        <v>0</v>
      </c>
    </row>
    <row r="82" spans="1:18" s="1" customFormat="1" ht="12.75" x14ac:dyDescent="0.2">
      <c r="A82" s="90">
        <v>68</v>
      </c>
      <c r="B82" s="84" t="s">
        <v>103</v>
      </c>
      <c r="C82" s="40" t="s">
        <v>104</v>
      </c>
      <c r="D82" s="31">
        <v>10950</v>
      </c>
      <c r="E82" s="320"/>
      <c r="F82" s="321">
        <f t="shared" si="5"/>
        <v>0</v>
      </c>
      <c r="G82" s="313"/>
      <c r="H82" s="322"/>
      <c r="I82" s="323">
        <f t="shared" si="12"/>
        <v>0</v>
      </c>
      <c r="J82" s="189">
        <f t="shared" si="13"/>
        <v>0</v>
      </c>
      <c r="K82" s="324"/>
      <c r="L82" s="325">
        <f t="shared" si="14"/>
        <v>0</v>
      </c>
      <c r="M82" s="190"/>
      <c r="N82" s="322"/>
      <c r="O82" s="326">
        <f t="shared" si="15"/>
        <v>0</v>
      </c>
      <c r="P82" s="319"/>
      <c r="Q82" s="322"/>
      <c r="R82" s="326">
        <f t="shared" si="16"/>
        <v>0</v>
      </c>
    </row>
    <row r="83" spans="1:18" s="1" customFormat="1" ht="22.5" x14ac:dyDescent="0.2">
      <c r="A83" s="90">
        <v>69</v>
      </c>
      <c r="B83" s="84" t="s">
        <v>105</v>
      </c>
      <c r="C83" s="40" t="s">
        <v>106</v>
      </c>
      <c r="D83" s="31">
        <v>24563</v>
      </c>
      <c r="E83" s="320"/>
      <c r="F83" s="321">
        <f t="shared" si="5"/>
        <v>0</v>
      </c>
      <c r="G83" s="313"/>
      <c r="H83" s="322"/>
      <c r="I83" s="323">
        <f t="shared" si="12"/>
        <v>0</v>
      </c>
      <c r="J83" s="189">
        <f t="shared" si="13"/>
        <v>0</v>
      </c>
      <c r="K83" s="324"/>
      <c r="L83" s="325">
        <f t="shared" si="14"/>
        <v>0</v>
      </c>
      <c r="M83" s="190"/>
      <c r="N83" s="322"/>
      <c r="O83" s="326">
        <f t="shared" si="15"/>
        <v>0</v>
      </c>
      <c r="P83" s="319"/>
      <c r="Q83" s="322"/>
      <c r="R83" s="326">
        <f t="shared" si="16"/>
        <v>0</v>
      </c>
    </row>
    <row r="84" spans="1:18" s="1" customFormat="1" ht="12.75" x14ac:dyDescent="0.2">
      <c r="A84" s="90">
        <v>70</v>
      </c>
      <c r="B84" s="84" t="s">
        <v>107</v>
      </c>
      <c r="C84" s="40" t="s">
        <v>108</v>
      </c>
      <c r="D84" s="31">
        <v>19180</v>
      </c>
      <c r="E84" s="320"/>
      <c r="F84" s="321">
        <f t="shared" si="5"/>
        <v>0</v>
      </c>
      <c r="G84" s="313"/>
      <c r="H84" s="322"/>
      <c r="I84" s="323">
        <f t="shared" si="12"/>
        <v>0</v>
      </c>
      <c r="J84" s="189">
        <f t="shared" si="13"/>
        <v>0</v>
      </c>
      <c r="K84" s="324"/>
      <c r="L84" s="325">
        <f t="shared" si="14"/>
        <v>0</v>
      </c>
      <c r="M84" s="190"/>
      <c r="N84" s="322"/>
      <c r="O84" s="326">
        <f t="shared" si="15"/>
        <v>0</v>
      </c>
      <c r="P84" s="319"/>
      <c r="Q84" s="322"/>
      <c r="R84" s="326">
        <f t="shared" si="16"/>
        <v>0</v>
      </c>
    </row>
    <row r="85" spans="1:18" s="1" customFormat="1" ht="22.5" x14ac:dyDescent="0.2">
      <c r="A85" s="90">
        <v>71</v>
      </c>
      <c r="B85" s="84" t="s">
        <v>109</v>
      </c>
      <c r="C85" s="40" t="s">
        <v>110</v>
      </c>
      <c r="D85" s="31">
        <v>17247</v>
      </c>
      <c r="E85" s="320"/>
      <c r="F85" s="321">
        <f t="shared" si="5"/>
        <v>0</v>
      </c>
      <c r="G85" s="313"/>
      <c r="H85" s="322"/>
      <c r="I85" s="323">
        <f t="shared" si="12"/>
        <v>0</v>
      </c>
      <c r="J85" s="189">
        <f t="shared" si="13"/>
        <v>0</v>
      </c>
      <c r="K85" s="324"/>
      <c r="L85" s="325">
        <f t="shared" si="14"/>
        <v>0</v>
      </c>
      <c r="M85" s="190"/>
      <c r="N85" s="322"/>
      <c r="O85" s="326">
        <f t="shared" si="15"/>
        <v>0</v>
      </c>
      <c r="P85" s="319"/>
      <c r="Q85" s="322"/>
      <c r="R85" s="326">
        <f t="shared" si="16"/>
        <v>0</v>
      </c>
    </row>
    <row r="86" spans="1:18" s="1" customFormat="1" ht="12.75" x14ac:dyDescent="0.2">
      <c r="A86" s="90">
        <v>72</v>
      </c>
      <c r="B86" s="84" t="s">
        <v>1424</v>
      </c>
      <c r="C86" s="40" t="s">
        <v>1425</v>
      </c>
      <c r="D86" s="31">
        <v>200000</v>
      </c>
      <c r="E86" s="320"/>
      <c r="F86" s="321">
        <f t="shared" si="5"/>
        <v>0</v>
      </c>
      <c r="G86" s="313"/>
      <c r="H86" s="322"/>
      <c r="I86" s="323">
        <f t="shared" si="12"/>
        <v>0</v>
      </c>
      <c r="J86" s="189">
        <f t="shared" si="13"/>
        <v>0</v>
      </c>
      <c r="K86" s="324"/>
      <c r="L86" s="325">
        <f t="shared" si="14"/>
        <v>0</v>
      </c>
      <c r="M86" s="190"/>
      <c r="N86" s="322"/>
      <c r="O86" s="326">
        <f t="shared" si="15"/>
        <v>0</v>
      </c>
      <c r="P86" s="319"/>
      <c r="Q86" s="322"/>
      <c r="R86" s="326">
        <f t="shared" si="16"/>
        <v>0</v>
      </c>
    </row>
    <row r="87" spans="1:18" s="1" customFormat="1" ht="22.5" x14ac:dyDescent="0.2">
      <c r="A87" s="90">
        <v>73</v>
      </c>
      <c r="B87" s="84" t="s">
        <v>1426</v>
      </c>
      <c r="C87" s="40" t="s">
        <v>1427</v>
      </c>
      <c r="D87" s="31">
        <v>900000</v>
      </c>
      <c r="E87" s="320"/>
      <c r="F87" s="321">
        <f t="shared" si="5"/>
        <v>0</v>
      </c>
      <c r="G87" s="313"/>
      <c r="H87" s="322"/>
      <c r="I87" s="323">
        <f t="shared" si="12"/>
        <v>0</v>
      </c>
      <c r="J87" s="189">
        <f t="shared" si="13"/>
        <v>0</v>
      </c>
      <c r="K87" s="324"/>
      <c r="L87" s="325">
        <f t="shared" si="14"/>
        <v>0</v>
      </c>
      <c r="M87" s="190"/>
      <c r="N87" s="322"/>
      <c r="O87" s="326">
        <f t="shared" si="15"/>
        <v>0</v>
      </c>
      <c r="P87" s="319"/>
      <c r="Q87" s="322"/>
      <c r="R87" s="326">
        <f t="shared" si="16"/>
        <v>0</v>
      </c>
    </row>
    <row r="88" spans="1:18" s="1" customFormat="1" ht="12.75" x14ac:dyDescent="0.2">
      <c r="A88" s="90">
        <v>74</v>
      </c>
      <c r="B88" s="84" t="s">
        <v>1428</v>
      </c>
      <c r="C88" s="40" t="s">
        <v>1429</v>
      </c>
      <c r="D88" s="31">
        <v>1350000</v>
      </c>
      <c r="E88" s="320"/>
      <c r="F88" s="321">
        <f t="shared" ref="F88:F97" si="17">E88*D88</f>
        <v>0</v>
      </c>
      <c r="G88" s="313"/>
      <c r="H88" s="322"/>
      <c r="I88" s="323">
        <f t="shared" si="12"/>
        <v>0</v>
      </c>
      <c r="J88" s="189">
        <f t="shared" si="13"/>
        <v>0</v>
      </c>
      <c r="K88" s="324"/>
      <c r="L88" s="325">
        <f t="shared" si="14"/>
        <v>0</v>
      </c>
      <c r="M88" s="190"/>
      <c r="N88" s="322"/>
      <c r="O88" s="326">
        <f t="shared" si="15"/>
        <v>0</v>
      </c>
      <c r="P88" s="319"/>
      <c r="Q88" s="322"/>
      <c r="R88" s="326">
        <f t="shared" si="16"/>
        <v>0</v>
      </c>
    </row>
    <row r="89" spans="1:18" s="1" customFormat="1" ht="22.5" x14ac:dyDescent="0.2">
      <c r="A89" s="90">
        <v>75</v>
      </c>
      <c r="B89" s="84" t="s">
        <v>1430</v>
      </c>
      <c r="C89" s="40" t="s">
        <v>1431</v>
      </c>
      <c r="D89" s="31">
        <v>598000</v>
      </c>
      <c r="E89" s="320"/>
      <c r="F89" s="321">
        <f t="shared" si="17"/>
        <v>0</v>
      </c>
      <c r="G89" s="313"/>
      <c r="H89" s="322"/>
      <c r="I89" s="323">
        <f t="shared" si="12"/>
        <v>0</v>
      </c>
      <c r="J89" s="189">
        <f t="shared" si="13"/>
        <v>0</v>
      </c>
      <c r="K89" s="324"/>
      <c r="L89" s="325">
        <f t="shared" si="14"/>
        <v>0</v>
      </c>
      <c r="M89" s="190"/>
      <c r="N89" s="322"/>
      <c r="O89" s="326">
        <f t="shared" si="15"/>
        <v>0</v>
      </c>
      <c r="P89" s="319"/>
      <c r="Q89" s="322"/>
      <c r="R89" s="326">
        <f t="shared" si="16"/>
        <v>0</v>
      </c>
    </row>
    <row r="90" spans="1:18" s="1" customFormat="1" ht="22.5" x14ac:dyDescent="0.2">
      <c r="A90" s="90">
        <v>76</v>
      </c>
      <c r="B90" s="84" t="s">
        <v>1432</v>
      </c>
      <c r="C90" s="40" t="s">
        <v>1433</v>
      </c>
      <c r="D90" s="31">
        <v>1081000</v>
      </c>
      <c r="E90" s="320"/>
      <c r="F90" s="321">
        <f t="shared" si="17"/>
        <v>0</v>
      </c>
      <c r="G90" s="313"/>
      <c r="H90" s="322"/>
      <c r="I90" s="323">
        <f t="shared" si="12"/>
        <v>0</v>
      </c>
      <c r="J90" s="189">
        <f t="shared" si="13"/>
        <v>0</v>
      </c>
      <c r="K90" s="324"/>
      <c r="L90" s="325">
        <f t="shared" si="14"/>
        <v>0</v>
      </c>
      <c r="M90" s="190"/>
      <c r="N90" s="322"/>
      <c r="O90" s="326">
        <f t="shared" si="15"/>
        <v>0</v>
      </c>
      <c r="P90" s="319"/>
      <c r="Q90" s="322"/>
      <c r="R90" s="326">
        <f t="shared" si="16"/>
        <v>0</v>
      </c>
    </row>
    <row r="91" spans="1:18" s="1" customFormat="1" ht="22.5" x14ac:dyDescent="0.2">
      <c r="A91" s="90">
        <v>77</v>
      </c>
      <c r="B91" s="84" t="s">
        <v>1434</v>
      </c>
      <c r="C91" s="40" t="s">
        <v>1435</v>
      </c>
      <c r="D91" s="31">
        <v>671000</v>
      </c>
      <c r="E91" s="320"/>
      <c r="F91" s="321">
        <f t="shared" si="17"/>
        <v>0</v>
      </c>
      <c r="G91" s="313"/>
      <c r="H91" s="322"/>
      <c r="I91" s="323">
        <f t="shared" si="12"/>
        <v>0</v>
      </c>
      <c r="J91" s="189">
        <f t="shared" si="13"/>
        <v>0</v>
      </c>
      <c r="K91" s="324"/>
      <c r="L91" s="325">
        <f t="shared" si="14"/>
        <v>0</v>
      </c>
      <c r="M91" s="190"/>
      <c r="N91" s="322"/>
      <c r="O91" s="326">
        <f t="shared" si="15"/>
        <v>0</v>
      </c>
      <c r="P91" s="319"/>
      <c r="Q91" s="322"/>
      <c r="R91" s="326">
        <f t="shared" si="16"/>
        <v>0</v>
      </c>
    </row>
    <row r="92" spans="1:18" s="1" customFormat="1" ht="22.5" x14ac:dyDescent="0.2">
      <c r="A92" s="90">
        <v>78</v>
      </c>
      <c r="B92" s="84" t="s">
        <v>1436</v>
      </c>
      <c r="C92" s="40" t="s">
        <v>1437</v>
      </c>
      <c r="D92" s="31">
        <v>840000</v>
      </c>
      <c r="E92" s="320"/>
      <c r="F92" s="321">
        <f t="shared" si="17"/>
        <v>0</v>
      </c>
      <c r="G92" s="313"/>
      <c r="H92" s="322"/>
      <c r="I92" s="323">
        <f t="shared" si="12"/>
        <v>0</v>
      </c>
      <c r="J92" s="189">
        <f t="shared" si="13"/>
        <v>0</v>
      </c>
      <c r="K92" s="324"/>
      <c r="L92" s="325">
        <f t="shared" si="14"/>
        <v>0</v>
      </c>
      <c r="M92" s="190"/>
      <c r="N92" s="322"/>
      <c r="O92" s="326">
        <f t="shared" si="15"/>
        <v>0</v>
      </c>
      <c r="P92" s="319"/>
      <c r="Q92" s="322"/>
      <c r="R92" s="326">
        <f t="shared" si="16"/>
        <v>0</v>
      </c>
    </row>
    <row r="93" spans="1:18" s="1" customFormat="1" ht="22.5" x14ac:dyDescent="0.2">
      <c r="A93" s="90">
        <v>79</v>
      </c>
      <c r="B93" s="84" t="s">
        <v>1438</v>
      </c>
      <c r="C93" s="40" t="s">
        <v>1439</v>
      </c>
      <c r="D93" s="31">
        <v>496000</v>
      </c>
      <c r="E93" s="320"/>
      <c r="F93" s="321">
        <f t="shared" si="17"/>
        <v>0</v>
      </c>
      <c r="G93" s="313"/>
      <c r="H93" s="322"/>
      <c r="I93" s="323">
        <f t="shared" si="12"/>
        <v>0</v>
      </c>
      <c r="J93" s="189">
        <f t="shared" si="13"/>
        <v>0</v>
      </c>
      <c r="K93" s="324"/>
      <c r="L93" s="325">
        <f t="shared" si="14"/>
        <v>0</v>
      </c>
      <c r="M93" s="190"/>
      <c r="N93" s="322"/>
      <c r="O93" s="326">
        <f t="shared" si="15"/>
        <v>0</v>
      </c>
      <c r="P93" s="319"/>
      <c r="Q93" s="322"/>
      <c r="R93" s="326">
        <f t="shared" si="16"/>
        <v>0</v>
      </c>
    </row>
    <row r="94" spans="1:18" s="1" customFormat="1" ht="22.5" x14ac:dyDescent="0.2">
      <c r="A94" s="90">
        <v>80</v>
      </c>
      <c r="B94" s="84" t="s">
        <v>1440</v>
      </c>
      <c r="C94" s="40" t="s">
        <v>1441</v>
      </c>
      <c r="D94" s="31">
        <v>1640000</v>
      </c>
      <c r="E94" s="320"/>
      <c r="F94" s="321">
        <f t="shared" si="17"/>
        <v>0</v>
      </c>
      <c r="G94" s="313"/>
      <c r="H94" s="322"/>
      <c r="I94" s="323">
        <f t="shared" si="12"/>
        <v>0</v>
      </c>
      <c r="J94" s="189">
        <f t="shared" si="13"/>
        <v>0</v>
      </c>
      <c r="K94" s="324"/>
      <c r="L94" s="325">
        <f t="shared" si="14"/>
        <v>0</v>
      </c>
      <c r="M94" s="190"/>
      <c r="N94" s="322"/>
      <c r="O94" s="326">
        <f t="shared" si="15"/>
        <v>0</v>
      </c>
      <c r="P94" s="319"/>
      <c r="Q94" s="322"/>
      <c r="R94" s="326">
        <f t="shared" si="16"/>
        <v>0</v>
      </c>
    </row>
    <row r="95" spans="1:18" s="1" customFormat="1" ht="22.5" x14ac:dyDescent="0.2">
      <c r="A95" s="90">
        <v>81</v>
      </c>
      <c r="B95" s="84" t="s">
        <v>1442</v>
      </c>
      <c r="C95" s="40" t="s">
        <v>1443</v>
      </c>
      <c r="D95" s="31">
        <v>8181000</v>
      </c>
      <c r="E95" s="320"/>
      <c r="F95" s="321">
        <f t="shared" si="17"/>
        <v>0</v>
      </c>
      <c r="G95" s="313"/>
      <c r="H95" s="322"/>
      <c r="I95" s="323">
        <f t="shared" si="12"/>
        <v>0</v>
      </c>
      <c r="J95" s="189">
        <f t="shared" si="13"/>
        <v>0</v>
      </c>
      <c r="K95" s="324"/>
      <c r="L95" s="325">
        <f t="shared" si="14"/>
        <v>0</v>
      </c>
      <c r="M95" s="190"/>
      <c r="N95" s="322"/>
      <c r="O95" s="326">
        <f t="shared" si="15"/>
        <v>0</v>
      </c>
      <c r="P95" s="319"/>
      <c r="Q95" s="322"/>
      <c r="R95" s="326">
        <f t="shared" si="16"/>
        <v>0</v>
      </c>
    </row>
    <row r="96" spans="1:18" s="1" customFormat="1" ht="22.5" x14ac:dyDescent="0.2">
      <c r="A96" s="90">
        <v>82</v>
      </c>
      <c r="B96" s="84" t="s">
        <v>1444</v>
      </c>
      <c r="C96" s="40" t="s">
        <v>1445</v>
      </c>
      <c r="D96" s="31">
        <v>14488500</v>
      </c>
      <c r="E96" s="320"/>
      <c r="F96" s="321">
        <f t="shared" si="17"/>
        <v>0</v>
      </c>
      <c r="G96" s="313"/>
      <c r="H96" s="322"/>
      <c r="I96" s="323">
        <f t="shared" si="12"/>
        <v>0</v>
      </c>
      <c r="J96" s="189">
        <f t="shared" si="13"/>
        <v>0</v>
      </c>
      <c r="K96" s="324"/>
      <c r="L96" s="325">
        <f t="shared" si="14"/>
        <v>0</v>
      </c>
      <c r="M96" s="190"/>
      <c r="N96" s="322"/>
      <c r="O96" s="326">
        <f t="shared" si="15"/>
        <v>0</v>
      </c>
      <c r="P96" s="319"/>
      <c r="Q96" s="322"/>
      <c r="R96" s="326">
        <f t="shared" si="16"/>
        <v>0</v>
      </c>
    </row>
    <row r="97" spans="1:19" s="1" customFormat="1" ht="22.5" x14ac:dyDescent="0.2">
      <c r="A97" s="90">
        <v>83</v>
      </c>
      <c r="B97" s="84" t="s">
        <v>1446</v>
      </c>
      <c r="C97" s="40" t="s">
        <v>1447</v>
      </c>
      <c r="D97" s="31">
        <v>781570</v>
      </c>
      <c r="E97" s="320"/>
      <c r="F97" s="321">
        <f t="shared" si="17"/>
        <v>0</v>
      </c>
      <c r="G97" s="313"/>
      <c r="H97" s="322"/>
      <c r="I97" s="323">
        <f t="shared" si="12"/>
        <v>0</v>
      </c>
      <c r="J97" s="189">
        <f t="shared" si="13"/>
        <v>0</v>
      </c>
      <c r="K97" s="324"/>
      <c r="L97" s="325">
        <f t="shared" si="14"/>
        <v>0</v>
      </c>
      <c r="M97" s="190"/>
      <c r="N97" s="322"/>
      <c r="O97" s="326">
        <f t="shared" si="15"/>
        <v>0</v>
      </c>
      <c r="P97" s="319"/>
      <c r="Q97" s="322"/>
      <c r="R97" s="326">
        <f t="shared" si="16"/>
        <v>0</v>
      </c>
    </row>
    <row r="98" spans="1:19" s="1" customFormat="1" ht="22.5" x14ac:dyDescent="0.2">
      <c r="A98" s="90">
        <v>84</v>
      </c>
      <c r="B98" s="84" t="s">
        <v>1448</v>
      </c>
      <c r="C98" s="40" t="s">
        <v>1449</v>
      </c>
      <c r="D98" s="31">
        <v>491000</v>
      </c>
      <c r="E98" s="320"/>
      <c r="F98" s="321">
        <f t="shared" si="5"/>
        <v>0</v>
      </c>
      <c r="G98" s="313"/>
      <c r="H98" s="322"/>
      <c r="I98" s="323">
        <f t="shared" si="12"/>
        <v>0</v>
      </c>
      <c r="J98" s="189">
        <f t="shared" si="13"/>
        <v>0</v>
      </c>
      <c r="K98" s="324"/>
      <c r="L98" s="325">
        <f t="shared" si="14"/>
        <v>0</v>
      </c>
      <c r="M98" s="190"/>
      <c r="N98" s="327"/>
      <c r="O98" s="328">
        <f t="shared" si="15"/>
        <v>0</v>
      </c>
      <c r="P98" s="319"/>
      <c r="Q98" s="327"/>
      <c r="R98" s="328">
        <f t="shared" si="16"/>
        <v>0</v>
      </c>
    </row>
    <row r="99" spans="1:19" s="1" customFormat="1" ht="13.5" thickBot="1" x14ac:dyDescent="0.25">
      <c r="A99" s="90">
        <v>85</v>
      </c>
      <c r="B99" s="84"/>
      <c r="C99" s="91"/>
      <c r="D99" s="31"/>
      <c r="E99" s="186"/>
      <c r="F99" s="187"/>
      <c r="G99" s="329"/>
      <c r="H99" s="211"/>
      <c r="I99" s="203"/>
      <c r="J99" s="189"/>
      <c r="K99" s="191"/>
      <c r="L99" s="204"/>
      <c r="M99" s="190"/>
      <c r="N99" s="211"/>
      <c r="O99" s="206"/>
      <c r="P99" s="192"/>
      <c r="Q99" s="211"/>
      <c r="R99" s="206"/>
    </row>
    <row r="100" spans="1:19" s="14" customFormat="1" ht="23.1" customHeight="1" thickBot="1" x14ac:dyDescent="0.25">
      <c r="A100" s="13"/>
      <c r="B100" s="29"/>
      <c r="C100" s="589" t="s">
        <v>1344</v>
      </c>
      <c r="D100" s="590"/>
      <c r="E100" s="193">
        <f>SUM(E15:E99)</f>
        <v>0</v>
      </c>
      <c r="F100" s="194">
        <f>SUM(F15:F99)</f>
        <v>0</v>
      </c>
      <c r="G100" s="194">
        <f>SUM(G15:G99)</f>
        <v>0</v>
      </c>
      <c r="H100" s="586">
        <f>SUM(I15:I99)</f>
        <v>0</v>
      </c>
      <c r="I100" s="587"/>
      <c r="J100" s="194">
        <f>SUM(J15:J99)</f>
        <v>0</v>
      </c>
      <c r="K100" s="586">
        <f>SUM(L15:L99)</f>
        <v>0</v>
      </c>
      <c r="L100" s="587"/>
      <c r="M100" s="195">
        <f>SUM(M15:M99)</f>
        <v>0</v>
      </c>
      <c r="N100" s="586">
        <f>SUM(O15:O99)</f>
        <v>0</v>
      </c>
      <c r="O100" s="587"/>
      <c r="P100" s="195">
        <f>SUM(P15:P99)</f>
        <v>0</v>
      </c>
      <c r="Q100" s="586">
        <f>SUM(R15:R99)</f>
        <v>0</v>
      </c>
      <c r="R100" s="587"/>
    </row>
    <row r="101" spans="1:19" s="14" customFormat="1" ht="23.1" customHeight="1" x14ac:dyDescent="0.2">
      <c r="A101" s="20"/>
      <c r="B101" s="20"/>
      <c r="C101" s="45"/>
      <c r="D101" s="45"/>
      <c r="E101" s="46"/>
      <c r="F101" s="46"/>
      <c r="G101" s="46"/>
      <c r="H101" s="46"/>
      <c r="I101" s="46"/>
      <c r="J101" s="46"/>
      <c r="L101" s="43"/>
    </row>
    <row r="102" spans="1:19" s="14" customFormat="1" ht="23.1" customHeight="1" thickBot="1" x14ac:dyDescent="0.3">
      <c r="A102" s="20"/>
      <c r="B102" s="593" t="s">
        <v>1355</v>
      </c>
      <c r="C102" s="592"/>
      <c r="D102" s="592"/>
      <c r="E102" s="592"/>
      <c r="F102" s="592"/>
      <c r="G102" s="592"/>
      <c r="H102" s="592"/>
      <c r="I102" s="592"/>
      <c r="J102" s="592"/>
      <c r="K102" s="592"/>
      <c r="L102" s="592"/>
      <c r="M102" s="592"/>
      <c r="N102" s="593"/>
    </row>
    <row r="103" spans="1:19" s="14" customFormat="1" ht="23.1" customHeight="1" thickBot="1" x14ac:dyDescent="0.25">
      <c r="A103" s="530" t="s">
        <v>1366</v>
      </c>
      <c r="B103" s="600"/>
      <c r="C103" s="533" t="s">
        <v>1367</v>
      </c>
      <c r="D103" s="534"/>
      <c r="E103" s="530" t="s">
        <v>1570</v>
      </c>
      <c r="F103" s="591"/>
      <c r="G103" s="591"/>
      <c r="H103" s="591"/>
      <c r="I103" s="591"/>
      <c r="J103" s="591"/>
      <c r="K103" s="591"/>
      <c r="L103" s="591"/>
      <c r="M103" s="591"/>
      <c r="N103" s="542" t="s">
        <v>1578</v>
      </c>
      <c r="O103" s="543"/>
      <c r="P103" s="544"/>
      <c r="Q103" s="555" t="s">
        <v>1572</v>
      </c>
      <c r="R103" s="555"/>
      <c r="S103" s="556"/>
    </row>
    <row r="104" spans="1:19" s="14" customFormat="1" ht="23.1" customHeight="1" thickBot="1" x14ac:dyDescent="0.25">
      <c r="A104" s="531"/>
      <c r="B104" s="601"/>
      <c r="C104" s="535"/>
      <c r="D104" s="536"/>
      <c r="E104" s="559" t="s">
        <v>1352</v>
      </c>
      <c r="F104" s="560"/>
      <c r="G104" s="561"/>
      <c r="H104" s="559" t="s">
        <v>1351</v>
      </c>
      <c r="I104" s="560"/>
      <c r="J104" s="561"/>
      <c r="K104" s="542" t="s">
        <v>384</v>
      </c>
      <c r="L104" s="543"/>
      <c r="M104" s="544"/>
      <c r="N104" s="545"/>
      <c r="O104" s="546"/>
      <c r="P104" s="547"/>
      <c r="Q104" s="557"/>
      <c r="R104" s="557"/>
      <c r="S104" s="558"/>
    </row>
    <row r="105" spans="1:19" s="14" customFormat="1" ht="18.75" thickBot="1" x14ac:dyDescent="0.25">
      <c r="A105" s="532"/>
      <c r="B105" s="602"/>
      <c r="C105" s="537"/>
      <c r="D105" s="538"/>
      <c r="E105" s="47" t="s">
        <v>1353</v>
      </c>
      <c r="F105" s="47" t="s">
        <v>1417</v>
      </c>
      <c r="G105" s="47" t="s">
        <v>1363</v>
      </c>
      <c r="H105" s="47" t="s">
        <v>1353</v>
      </c>
      <c r="I105" s="47" t="s">
        <v>1417</v>
      </c>
      <c r="J105" s="47" t="s">
        <v>1363</v>
      </c>
      <c r="K105" s="47" t="s">
        <v>1353</v>
      </c>
      <c r="L105" s="47" t="s">
        <v>1417</v>
      </c>
      <c r="M105" s="47" t="s">
        <v>1363</v>
      </c>
      <c r="N105" s="47" t="s">
        <v>1353</v>
      </c>
      <c r="O105" s="86" t="s">
        <v>1417</v>
      </c>
      <c r="P105" s="87" t="s">
        <v>1363</v>
      </c>
      <c r="Q105" s="88" t="s">
        <v>1353</v>
      </c>
      <c r="R105" s="89" t="s">
        <v>1417</v>
      </c>
      <c r="S105" s="85" t="s">
        <v>1363</v>
      </c>
    </row>
    <row r="106" spans="1:19" s="14" customFormat="1" ht="42" customHeight="1" x14ac:dyDescent="0.2">
      <c r="A106" s="629" t="s">
        <v>1450</v>
      </c>
      <c r="B106" s="630"/>
      <c r="C106" s="575" t="s">
        <v>1356</v>
      </c>
      <c r="D106" s="575"/>
      <c r="E106" s="163">
        <f>SUM(E15:E48)+E86+E87+E88+E89+E90+E91+E92+E93+E94+E95+E96+E97+E98</f>
        <v>0</v>
      </c>
      <c r="F106" s="163">
        <f>SUM(F15:F48)+F86+F87+F88+F89+F90+F91+F92+F93+F94+F95+F96+F97+F98</f>
        <v>0</v>
      </c>
      <c r="G106" s="263" t="e">
        <f>E106/$E$100</f>
        <v>#DIV/0!</v>
      </c>
      <c r="H106" s="163">
        <f>SUM(G15:G48)+G86+G87+G88+G89+G90+G91+G92+G93+G94+G95+G96+G97+G98</f>
        <v>0</v>
      </c>
      <c r="I106" s="163">
        <f>SUM(I15:I48)+I86+I87+I88+I89+I90+I91+I92+I93+I94+I95+I96+I97+I98</f>
        <v>0</v>
      </c>
      <c r="J106" s="276" t="e">
        <f>H106/$G$100</f>
        <v>#DIV/0!</v>
      </c>
      <c r="K106" s="163">
        <f>SUM(J15:J48)+J86+J87+J88+J89+J90+J91+J92+J93+J94+J95+J96+J97+J98</f>
        <v>0</v>
      </c>
      <c r="L106" s="163">
        <f>SUM(L15:L48)+L86+L87+L88+L89+L90+L91+L92+L93+L94+L95+L96+L97+L98</f>
        <v>0</v>
      </c>
      <c r="M106" s="263" t="e">
        <f>K106/$J$100</f>
        <v>#DIV/0!</v>
      </c>
      <c r="N106" s="166">
        <f>SUM(M15:M48)+M86+M87+M88+M89+M90+M91+M92+M93+M94+M95+M96+M97+M98</f>
        <v>0</v>
      </c>
      <c r="O106" s="166">
        <f>SUM(O15:O48)+O86+O87+O88+O89+O90+O91+O92+O93+O94+O95+O96+O97+O98</f>
        <v>0</v>
      </c>
      <c r="P106" s="263" t="e">
        <f>N106/$M$100</f>
        <v>#DIV/0!</v>
      </c>
      <c r="Q106" s="169">
        <f>SUM(P15:P48)+P86+P87+P88+P89+P90+P91+P92+P93+P94+P95+P96+P97+P98</f>
        <v>0</v>
      </c>
      <c r="R106" s="169">
        <f>SUM(R15:R48)+R86+R87+R88+R89+R90+R91+R92+R93+R94+R95+R96+R97+R98</f>
        <v>0</v>
      </c>
      <c r="S106" s="95" t="e">
        <f>Q106/$P$100</f>
        <v>#DIV/0!</v>
      </c>
    </row>
    <row r="107" spans="1:19" s="14" customFormat="1" ht="23.1" customHeight="1" x14ac:dyDescent="0.2">
      <c r="A107" s="598" t="s">
        <v>1452</v>
      </c>
      <c r="B107" s="599"/>
      <c r="C107" s="578" t="s">
        <v>1372</v>
      </c>
      <c r="D107" s="578"/>
      <c r="E107" s="164">
        <f>SUM(E56:E85)</f>
        <v>0</v>
      </c>
      <c r="F107" s="164">
        <f>SUM(F56:F85)</f>
        <v>0</v>
      </c>
      <c r="G107" s="264" t="e">
        <f>E107/$E$100</f>
        <v>#DIV/0!</v>
      </c>
      <c r="H107" s="164">
        <f>SUM(G56:G85)</f>
        <v>0</v>
      </c>
      <c r="I107" s="164">
        <f>SUM(I56:I85)</f>
        <v>0</v>
      </c>
      <c r="J107" s="277" t="e">
        <f>H107/$G$100</f>
        <v>#DIV/0!</v>
      </c>
      <c r="K107" s="164">
        <f>SUM(J56:J85)</f>
        <v>0</v>
      </c>
      <c r="L107" s="164">
        <f>SUM(L56:L85)</f>
        <v>0</v>
      </c>
      <c r="M107" s="264" t="e">
        <f>K107/$J$100</f>
        <v>#DIV/0!</v>
      </c>
      <c r="N107" s="167">
        <f>SUM(M56:M85)</f>
        <v>0</v>
      </c>
      <c r="O107" s="167">
        <f>SUM(O56:O85)</f>
        <v>0</v>
      </c>
      <c r="P107" s="264" t="e">
        <f>N107/$M$100</f>
        <v>#DIV/0!</v>
      </c>
      <c r="Q107" s="171">
        <f>SUM(P56:P85)</f>
        <v>0</v>
      </c>
      <c r="R107" s="171">
        <f>SUM(R56:R85)</f>
        <v>0</v>
      </c>
      <c r="S107" s="96" t="e">
        <f>Q107/$P$100</f>
        <v>#DIV/0!</v>
      </c>
    </row>
    <row r="108" spans="1:19" s="14" customFormat="1" ht="23.1" customHeight="1" thickBot="1" x14ac:dyDescent="0.25">
      <c r="A108" s="631" t="s">
        <v>1451</v>
      </c>
      <c r="B108" s="632"/>
      <c r="C108" s="571" t="s">
        <v>1358</v>
      </c>
      <c r="D108" s="571"/>
      <c r="E108" s="165">
        <f>SUM(E49:E55)</f>
        <v>0</v>
      </c>
      <c r="F108" s="165">
        <f>SUM(F49:F55)</f>
        <v>0</v>
      </c>
      <c r="G108" s="265" t="e">
        <f>E108/$E$100</f>
        <v>#DIV/0!</v>
      </c>
      <c r="H108" s="165">
        <f>SUM(G49:G55)</f>
        <v>0</v>
      </c>
      <c r="I108" s="165">
        <f>SUM(I49:I55)</f>
        <v>0</v>
      </c>
      <c r="J108" s="278" t="e">
        <f>H108/$G$100</f>
        <v>#DIV/0!</v>
      </c>
      <c r="K108" s="165">
        <f>SUM(J49:J55)</f>
        <v>0</v>
      </c>
      <c r="L108" s="165">
        <f>SUM(L49:L55)</f>
        <v>0</v>
      </c>
      <c r="M108" s="265" t="e">
        <f>K108/$J$100</f>
        <v>#DIV/0!</v>
      </c>
      <c r="N108" s="168">
        <f>SUM(M49:M55)</f>
        <v>0</v>
      </c>
      <c r="O108" s="168">
        <f>SUM(O49:O55)</f>
        <v>0</v>
      </c>
      <c r="P108" s="265" t="e">
        <f>N108/$M$100</f>
        <v>#DIV/0!</v>
      </c>
      <c r="Q108" s="173">
        <f>SUM(P49:P55)</f>
        <v>0</v>
      </c>
      <c r="R108" s="173">
        <f>SUM(R49:R55)</f>
        <v>0</v>
      </c>
      <c r="S108" s="97" t="e">
        <f>Q108/$P$100</f>
        <v>#DIV/0!</v>
      </c>
    </row>
    <row r="109" spans="1:19" s="17" customFormat="1" ht="12" x14ac:dyDescent="0.2">
      <c r="A109" s="15"/>
      <c r="B109" s="15"/>
      <c r="C109" s="25"/>
      <c r="D109" s="16"/>
      <c r="E109" s="16"/>
      <c r="F109" s="14"/>
      <c r="G109" s="14"/>
      <c r="H109" s="14"/>
      <c r="I109" s="14"/>
      <c r="J109" s="14"/>
      <c r="L109" s="44"/>
    </row>
    <row r="110" spans="1:19" s="17" customFormat="1" ht="12.75" x14ac:dyDescent="0.2">
      <c r="A110" s="36"/>
      <c r="B110" s="36"/>
      <c r="C110" s="68"/>
      <c r="D110" s="39"/>
      <c r="E110" s="36"/>
      <c r="L110" s="44"/>
    </row>
    <row r="111" spans="1:19" s="69" customFormat="1" ht="18" customHeight="1" x14ac:dyDescent="0.2">
      <c r="B111" s="70" t="s">
        <v>1566</v>
      </c>
      <c r="C111" s="62"/>
      <c r="D111" s="71" t="s">
        <v>1564</v>
      </c>
      <c r="E111" s="72"/>
      <c r="G111" s="73"/>
      <c r="H111" s="569" t="s">
        <v>1568</v>
      </c>
      <c r="I111" s="570"/>
      <c r="J111" s="570"/>
      <c r="K111" s="570"/>
    </row>
    <row r="112" spans="1:19" s="69" customFormat="1" ht="14.25" customHeight="1" x14ac:dyDescent="0.2">
      <c r="A112" s="74"/>
      <c r="B112" s="72"/>
      <c r="C112" s="75"/>
      <c r="D112" s="76"/>
      <c r="E112" s="76"/>
      <c r="H112" s="568"/>
      <c r="I112" s="568"/>
      <c r="J112" s="568"/>
      <c r="K112" s="568"/>
    </row>
    <row r="113" spans="2:11" s="69" customFormat="1" ht="16.5" customHeight="1" x14ac:dyDescent="0.2">
      <c r="B113" s="77" t="s">
        <v>1567</v>
      </c>
      <c r="C113" s="63"/>
      <c r="H113" s="568"/>
      <c r="I113" s="568"/>
      <c r="J113" s="568"/>
      <c r="K113" s="568"/>
    </row>
    <row r="114" spans="2:11" x14ac:dyDescent="0.25">
      <c r="C114" s="27"/>
    </row>
    <row r="115" spans="2:11" x14ac:dyDescent="0.25">
      <c r="C115" s="27"/>
    </row>
    <row r="116" spans="2:11" x14ac:dyDescent="0.25">
      <c r="C116" s="27"/>
    </row>
    <row r="121" spans="2:11" x14ac:dyDescent="0.25">
      <c r="C121" s="25"/>
    </row>
    <row r="122" spans="2:11" x14ac:dyDescent="0.25">
      <c r="C122" s="25"/>
    </row>
    <row r="123" spans="2:11" x14ac:dyDescent="0.25">
      <c r="C123" s="28"/>
    </row>
    <row r="124" spans="2:11" x14ac:dyDescent="0.25">
      <c r="C124" s="25"/>
    </row>
  </sheetData>
  <sheetProtection algorithmName="SHA-512" hashValue="FV95F2Af3+Y2yLulSrEKTEi5EDBpSiOF2IYzE2ND95qRv4eEdXt0XMGEAqX+Rs9p4V8NPuIEUfH6rZP/YpWSXQ==" saltValue="xXaaDAl+lmaoefp86mSyAA==" spinCount="100000" sheet="1" formatRows="0" insertColumns="0"/>
  <mergeCells count="48">
    <mergeCell ref="Q14:R14"/>
    <mergeCell ref="Q100:R100"/>
    <mergeCell ref="N100:O100"/>
    <mergeCell ref="P11:R12"/>
    <mergeCell ref="G12:I12"/>
    <mergeCell ref="J12:L12"/>
    <mergeCell ref="H13:I13"/>
    <mergeCell ref="K13:L13"/>
    <mergeCell ref="N13:O13"/>
    <mergeCell ref="E11:L11"/>
    <mergeCell ref="M11:O12"/>
    <mergeCell ref="H14:I14"/>
    <mergeCell ref="K14:L14"/>
    <mergeCell ref="H100:I100"/>
    <mergeCell ref="K100:L100"/>
    <mergeCell ref="N14:O14"/>
    <mergeCell ref="H112:K113"/>
    <mergeCell ref="A103:B105"/>
    <mergeCell ref="A106:B106"/>
    <mergeCell ref="A107:B107"/>
    <mergeCell ref="A108:B108"/>
    <mergeCell ref="C106:D106"/>
    <mergeCell ref="C107:D107"/>
    <mergeCell ref="H111:K111"/>
    <mergeCell ref="C108:D108"/>
    <mergeCell ref="M1:O1"/>
    <mergeCell ref="A1:E1"/>
    <mergeCell ref="Q103:S104"/>
    <mergeCell ref="E104:G104"/>
    <mergeCell ref="H104:J104"/>
    <mergeCell ref="K104:M104"/>
    <mergeCell ref="E12:F12"/>
    <mergeCell ref="Q1:R1"/>
    <mergeCell ref="C103:D105"/>
    <mergeCell ref="D3:L3"/>
    <mergeCell ref="C5:O5"/>
    <mergeCell ref="C6:O6"/>
    <mergeCell ref="F7:H7"/>
    <mergeCell ref="C9:O9"/>
    <mergeCell ref="Q13:R13"/>
    <mergeCell ref="E103:M103"/>
    <mergeCell ref="N103:P104"/>
    <mergeCell ref="A11:A13"/>
    <mergeCell ref="C11:C13"/>
    <mergeCell ref="D11:D13"/>
    <mergeCell ref="B102:N102"/>
    <mergeCell ref="B11:B13"/>
    <mergeCell ref="C100:D100"/>
  </mergeCells>
  <hyperlinks>
    <hyperlink ref="Q1:R1" location="'Почетна страна'!G8" display="Врати се на почетна страна" xr:uid="{B2AB06CD-9368-49CB-A6DA-D9014991DB9C}"/>
  </hyperlinks>
  <printOptions horizontalCentered="1"/>
  <pageMargins left="0.23622047244094491" right="0.23622047244094491" top="0.53" bottom="0.53" header="0.31496062992125984" footer="0.31496062992125984"/>
  <pageSetup paperSize="9" scale="65" orientation="landscape" r:id="rId1"/>
  <headerFooter alignWithMargins="0">
    <oddFooter>&amp;C&amp;8&amp;P</oddFooter>
  </headerFooter>
  <rowBreaks count="3" manualBreakCount="3">
    <brk id="31" max="16383" man="1"/>
    <brk id="58" max="16383" man="1"/>
    <brk id="94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BA66-96A4-49B1-BA03-4233661CCF16}">
  <sheetPr>
    <tabColor theme="0" tint="-0.14999847407452621"/>
  </sheetPr>
  <dimension ref="A1:S94"/>
  <sheetViews>
    <sheetView showGridLines="0" zoomScale="90" zoomScaleNormal="90" zoomScaleSheetLayoutView="58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7" style="6" customWidth="1"/>
    <col min="8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1621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33" t="s">
        <v>1521</v>
      </c>
      <c r="B9" s="633"/>
      <c r="C9" s="633"/>
      <c r="D9" s="633"/>
      <c r="E9" s="633"/>
      <c r="F9" s="633"/>
      <c r="G9" s="633"/>
      <c r="H9" s="633"/>
      <c r="I9" s="633"/>
      <c r="J9" s="633"/>
      <c r="K9" s="633"/>
      <c r="L9" s="633"/>
      <c r="M9" s="633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33">
        <v>1</v>
      </c>
      <c r="B14" s="34">
        <v>2</v>
      </c>
      <c r="C14" s="272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258">
        <v>1</v>
      </c>
      <c r="B15" s="84" t="s">
        <v>111</v>
      </c>
      <c r="C15" s="91" t="s">
        <v>112</v>
      </c>
      <c r="D15" s="31">
        <v>211773</v>
      </c>
      <c r="E15" s="293"/>
      <c r="F15" s="300">
        <f>E15*D15</f>
        <v>0</v>
      </c>
      <c r="G15" s="293"/>
      <c r="H15" s="300"/>
      <c r="I15" s="367">
        <f t="shared" ref="I15:I46" si="0">G15*D15</f>
        <v>0</v>
      </c>
      <c r="J15" s="286">
        <f t="shared" ref="J15:J46" si="1">E15+G15</f>
        <v>0</v>
      </c>
      <c r="K15" s="288"/>
      <c r="L15" s="302">
        <f t="shared" ref="L15:L46" si="2">J15*D15</f>
        <v>0</v>
      </c>
      <c r="M15" s="287"/>
      <c r="N15" s="300"/>
      <c r="O15" s="305">
        <f t="shared" ref="O15:O46" si="3">M15*D15</f>
        <v>0</v>
      </c>
      <c r="P15" s="289"/>
      <c r="Q15" s="300"/>
      <c r="R15" s="302">
        <f t="shared" ref="R15:R46" si="4">P15*D15</f>
        <v>0</v>
      </c>
    </row>
    <row r="16" spans="1:18" s="1" customFormat="1" ht="12.75" x14ac:dyDescent="0.2">
      <c r="A16" s="258">
        <v>2</v>
      </c>
      <c r="B16" s="84" t="s">
        <v>113</v>
      </c>
      <c r="C16" s="91" t="s">
        <v>114</v>
      </c>
      <c r="D16" s="31">
        <v>126974</v>
      </c>
      <c r="E16" s="294"/>
      <c r="F16" s="285">
        <f>E16*D16</f>
        <v>0</v>
      </c>
      <c r="G16" s="294"/>
      <c r="H16" s="285"/>
      <c r="I16" s="368">
        <f t="shared" si="0"/>
        <v>0</v>
      </c>
      <c r="J16" s="286">
        <f t="shared" si="1"/>
        <v>0</v>
      </c>
      <c r="K16" s="290"/>
      <c r="L16" s="303">
        <f t="shared" si="2"/>
        <v>0</v>
      </c>
      <c r="M16" s="287"/>
      <c r="N16" s="285"/>
      <c r="O16" s="306">
        <f t="shared" si="3"/>
        <v>0</v>
      </c>
      <c r="P16" s="289"/>
      <c r="Q16" s="285"/>
      <c r="R16" s="303">
        <f t="shared" si="4"/>
        <v>0</v>
      </c>
    </row>
    <row r="17" spans="1:18" s="1" customFormat="1" ht="22.5" x14ac:dyDescent="0.2">
      <c r="A17" s="258">
        <v>3</v>
      </c>
      <c r="B17" s="84" t="s">
        <v>115</v>
      </c>
      <c r="C17" s="91" t="s">
        <v>116</v>
      </c>
      <c r="D17" s="31">
        <v>143348</v>
      </c>
      <c r="E17" s="294"/>
      <c r="F17" s="285">
        <f t="shared" ref="F17:F67" si="5">E17*D17</f>
        <v>0</v>
      </c>
      <c r="G17" s="294"/>
      <c r="H17" s="285"/>
      <c r="I17" s="368">
        <f t="shared" si="0"/>
        <v>0</v>
      </c>
      <c r="J17" s="286">
        <f t="shared" si="1"/>
        <v>0</v>
      </c>
      <c r="K17" s="290"/>
      <c r="L17" s="303">
        <f t="shared" si="2"/>
        <v>0</v>
      </c>
      <c r="M17" s="287"/>
      <c r="N17" s="285"/>
      <c r="O17" s="306">
        <f t="shared" si="3"/>
        <v>0</v>
      </c>
      <c r="P17" s="289"/>
      <c r="Q17" s="285"/>
      <c r="R17" s="303">
        <f t="shared" si="4"/>
        <v>0</v>
      </c>
    </row>
    <row r="18" spans="1:18" s="1" customFormat="1" ht="22.5" x14ac:dyDescent="0.2">
      <c r="A18" s="258">
        <v>4</v>
      </c>
      <c r="B18" s="84" t="s">
        <v>117</v>
      </c>
      <c r="C18" s="91" t="s">
        <v>118</v>
      </c>
      <c r="D18" s="31">
        <v>118910</v>
      </c>
      <c r="E18" s="294"/>
      <c r="F18" s="285">
        <f t="shared" si="5"/>
        <v>0</v>
      </c>
      <c r="G18" s="294"/>
      <c r="H18" s="285"/>
      <c r="I18" s="368">
        <f t="shared" si="0"/>
        <v>0</v>
      </c>
      <c r="J18" s="286">
        <f t="shared" si="1"/>
        <v>0</v>
      </c>
      <c r="K18" s="290"/>
      <c r="L18" s="303">
        <f t="shared" si="2"/>
        <v>0</v>
      </c>
      <c r="M18" s="287"/>
      <c r="N18" s="285"/>
      <c r="O18" s="306">
        <f t="shared" si="3"/>
        <v>0</v>
      </c>
      <c r="P18" s="289"/>
      <c r="Q18" s="285"/>
      <c r="R18" s="303">
        <f t="shared" si="4"/>
        <v>0</v>
      </c>
    </row>
    <row r="19" spans="1:18" s="1" customFormat="1" ht="22.5" x14ac:dyDescent="0.2">
      <c r="A19" s="258">
        <v>5</v>
      </c>
      <c r="B19" s="84" t="s">
        <v>119</v>
      </c>
      <c r="C19" s="91" t="s">
        <v>348</v>
      </c>
      <c r="D19" s="31">
        <v>184000</v>
      </c>
      <c r="E19" s="294"/>
      <c r="F19" s="285">
        <f t="shared" si="5"/>
        <v>0</v>
      </c>
      <c r="G19" s="294"/>
      <c r="H19" s="285"/>
      <c r="I19" s="368">
        <f t="shared" si="0"/>
        <v>0</v>
      </c>
      <c r="J19" s="286">
        <f t="shared" si="1"/>
        <v>0</v>
      </c>
      <c r="K19" s="290"/>
      <c r="L19" s="303">
        <f t="shared" si="2"/>
        <v>0</v>
      </c>
      <c r="M19" s="287"/>
      <c r="N19" s="285"/>
      <c r="O19" s="306">
        <f t="shared" si="3"/>
        <v>0</v>
      </c>
      <c r="P19" s="289"/>
      <c r="Q19" s="285"/>
      <c r="R19" s="303">
        <f t="shared" si="4"/>
        <v>0</v>
      </c>
    </row>
    <row r="20" spans="1:18" s="1" customFormat="1" ht="22.5" x14ac:dyDescent="0.2">
      <c r="A20" s="258">
        <v>6</v>
      </c>
      <c r="B20" s="84" t="s">
        <v>120</v>
      </c>
      <c r="C20" s="91" t="s">
        <v>349</v>
      </c>
      <c r="D20" s="31">
        <v>103911</v>
      </c>
      <c r="E20" s="294"/>
      <c r="F20" s="285">
        <f t="shared" si="5"/>
        <v>0</v>
      </c>
      <c r="G20" s="294"/>
      <c r="H20" s="285"/>
      <c r="I20" s="368">
        <f t="shared" si="0"/>
        <v>0</v>
      </c>
      <c r="J20" s="286">
        <f t="shared" si="1"/>
        <v>0</v>
      </c>
      <c r="K20" s="290"/>
      <c r="L20" s="303">
        <f t="shared" si="2"/>
        <v>0</v>
      </c>
      <c r="M20" s="287"/>
      <c r="N20" s="285"/>
      <c r="O20" s="306">
        <f t="shared" si="3"/>
        <v>0</v>
      </c>
      <c r="P20" s="289"/>
      <c r="Q20" s="285"/>
      <c r="R20" s="303">
        <f t="shared" si="4"/>
        <v>0</v>
      </c>
    </row>
    <row r="21" spans="1:18" s="1" customFormat="1" ht="22.5" x14ac:dyDescent="0.2">
      <c r="A21" s="258">
        <v>7</v>
      </c>
      <c r="B21" s="84" t="s">
        <v>121</v>
      </c>
      <c r="C21" s="91" t="s">
        <v>350</v>
      </c>
      <c r="D21" s="31">
        <v>85911</v>
      </c>
      <c r="E21" s="294"/>
      <c r="F21" s="285">
        <f t="shared" si="5"/>
        <v>0</v>
      </c>
      <c r="G21" s="294"/>
      <c r="H21" s="285"/>
      <c r="I21" s="368">
        <f t="shared" si="0"/>
        <v>0</v>
      </c>
      <c r="J21" s="286">
        <f t="shared" si="1"/>
        <v>0</v>
      </c>
      <c r="K21" s="290"/>
      <c r="L21" s="303">
        <f t="shared" si="2"/>
        <v>0</v>
      </c>
      <c r="M21" s="287"/>
      <c r="N21" s="285"/>
      <c r="O21" s="306">
        <f t="shared" si="3"/>
        <v>0</v>
      </c>
      <c r="P21" s="289"/>
      <c r="Q21" s="285"/>
      <c r="R21" s="303">
        <f t="shared" si="4"/>
        <v>0</v>
      </c>
    </row>
    <row r="22" spans="1:18" s="1" customFormat="1" ht="12.75" x14ac:dyDescent="0.2">
      <c r="A22" s="258">
        <v>8</v>
      </c>
      <c r="B22" s="84" t="s">
        <v>122</v>
      </c>
      <c r="C22" s="91" t="s">
        <v>123</v>
      </c>
      <c r="D22" s="31">
        <v>78191</v>
      </c>
      <c r="E22" s="294"/>
      <c r="F22" s="285">
        <f t="shared" si="5"/>
        <v>0</v>
      </c>
      <c r="G22" s="294"/>
      <c r="H22" s="285"/>
      <c r="I22" s="368">
        <f t="shared" si="0"/>
        <v>0</v>
      </c>
      <c r="J22" s="286">
        <f t="shared" si="1"/>
        <v>0</v>
      </c>
      <c r="K22" s="290"/>
      <c r="L22" s="303">
        <f t="shared" si="2"/>
        <v>0</v>
      </c>
      <c r="M22" s="287"/>
      <c r="N22" s="285"/>
      <c r="O22" s="306">
        <f t="shared" si="3"/>
        <v>0</v>
      </c>
      <c r="P22" s="289"/>
      <c r="Q22" s="285"/>
      <c r="R22" s="303">
        <f t="shared" si="4"/>
        <v>0</v>
      </c>
    </row>
    <row r="23" spans="1:18" s="1" customFormat="1" ht="12.75" x14ac:dyDescent="0.2">
      <c r="A23" s="258">
        <v>9</v>
      </c>
      <c r="B23" s="84" t="s">
        <v>124</v>
      </c>
      <c r="C23" s="91" t="s">
        <v>125</v>
      </c>
      <c r="D23" s="31">
        <v>72179</v>
      </c>
      <c r="E23" s="294"/>
      <c r="F23" s="285">
        <f t="shared" si="5"/>
        <v>0</v>
      </c>
      <c r="G23" s="294"/>
      <c r="H23" s="285"/>
      <c r="I23" s="368">
        <f t="shared" si="0"/>
        <v>0</v>
      </c>
      <c r="J23" s="286">
        <f t="shared" si="1"/>
        <v>0</v>
      </c>
      <c r="K23" s="290"/>
      <c r="L23" s="303">
        <f t="shared" si="2"/>
        <v>0</v>
      </c>
      <c r="M23" s="287"/>
      <c r="N23" s="285"/>
      <c r="O23" s="306">
        <f t="shared" si="3"/>
        <v>0</v>
      </c>
      <c r="P23" s="289"/>
      <c r="Q23" s="285"/>
      <c r="R23" s="303">
        <f t="shared" si="4"/>
        <v>0</v>
      </c>
    </row>
    <row r="24" spans="1:18" s="1" customFormat="1" ht="12.75" x14ac:dyDescent="0.2">
      <c r="A24" s="258">
        <v>10</v>
      </c>
      <c r="B24" s="84" t="s">
        <v>126</v>
      </c>
      <c r="C24" s="91" t="s">
        <v>127</v>
      </c>
      <c r="D24" s="31">
        <v>47388</v>
      </c>
      <c r="E24" s="294"/>
      <c r="F24" s="285">
        <f t="shared" si="5"/>
        <v>0</v>
      </c>
      <c r="G24" s="294"/>
      <c r="H24" s="285"/>
      <c r="I24" s="368">
        <f t="shared" si="0"/>
        <v>0</v>
      </c>
      <c r="J24" s="286">
        <f t="shared" si="1"/>
        <v>0</v>
      </c>
      <c r="K24" s="290"/>
      <c r="L24" s="303">
        <f t="shared" si="2"/>
        <v>0</v>
      </c>
      <c r="M24" s="287"/>
      <c r="N24" s="285"/>
      <c r="O24" s="306">
        <f t="shared" si="3"/>
        <v>0</v>
      </c>
      <c r="P24" s="289"/>
      <c r="Q24" s="285"/>
      <c r="R24" s="303">
        <f t="shared" si="4"/>
        <v>0</v>
      </c>
    </row>
    <row r="25" spans="1:18" s="1" customFormat="1" ht="12.75" x14ac:dyDescent="0.2">
      <c r="A25" s="258">
        <v>11</v>
      </c>
      <c r="B25" s="84" t="s">
        <v>128</v>
      </c>
      <c r="C25" s="91" t="s">
        <v>129</v>
      </c>
      <c r="D25" s="31">
        <v>77860</v>
      </c>
      <c r="E25" s="294"/>
      <c r="F25" s="285">
        <f t="shared" si="5"/>
        <v>0</v>
      </c>
      <c r="G25" s="294"/>
      <c r="H25" s="285"/>
      <c r="I25" s="368">
        <f t="shared" si="0"/>
        <v>0</v>
      </c>
      <c r="J25" s="286">
        <f t="shared" si="1"/>
        <v>0</v>
      </c>
      <c r="K25" s="290"/>
      <c r="L25" s="303">
        <f t="shared" si="2"/>
        <v>0</v>
      </c>
      <c r="M25" s="287"/>
      <c r="N25" s="285"/>
      <c r="O25" s="306">
        <f t="shared" si="3"/>
        <v>0</v>
      </c>
      <c r="P25" s="289"/>
      <c r="Q25" s="285"/>
      <c r="R25" s="303">
        <f t="shared" si="4"/>
        <v>0</v>
      </c>
    </row>
    <row r="26" spans="1:18" s="1" customFormat="1" ht="12.75" x14ac:dyDescent="0.2">
      <c r="A26" s="258">
        <v>12</v>
      </c>
      <c r="B26" s="84" t="s">
        <v>130</v>
      </c>
      <c r="C26" s="91" t="s">
        <v>131</v>
      </c>
      <c r="D26" s="31">
        <v>56848</v>
      </c>
      <c r="E26" s="294"/>
      <c r="F26" s="285">
        <f t="shared" si="5"/>
        <v>0</v>
      </c>
      <c r="G26" s="294"/>
      <c r="H26" s="285"/>
      <c r="I26" s="368">
        <f t="shared" si="0"/>
        <v>0</v>
      </c>
      <c r="J26" s="286">
        <f t="shared" si="1"/>
        <v>0</v>
      </c>
      <c r="K26" s="290"/>
      <c r="L26" s="303">
        <f t="shared" si="2"/>
        <v>0</v>
      </c>
      <c r="M26" s="287"/>
      <c r="N26" s="285"/>
      <c r="O26" s="306">
        <f t="shared" si="3"/>
        <v>0</v>
      </c>
      <c r="P26" s="289"/>
      <c r="Q26" s="285"/>
      <c r="R26" s="303">
        <f t="shared" si="4"/>
        <v>0</v>
      </c>
    </row>
    <row r="27" spans="1:18" s="1" customFormat="1" ht="12.75" x14ac:dyDescent="0.2">
      <c r="A27" s="258">
        <v>13</v>
      </c>
      <c r="B27" s="84" t="s">
        <v>132</v>
      </c>
      <c r="C27" s="91" t="s">
        <v>133</v>
      </c>
      <c r="D27" s="31">
        <v>37439</v>
      </c>
      <c r="E27" s="294"/>
      <c r="F27" s="285">
        <f t="shared" si="5"/>
        <v>0</v>
      </c>
      <c r="G27" s="294"/>
      <c r="H27" s="285"/>
      <c r="I27" s="368">
        <f t="shared" si="0"/>
        <v>0</v>
      </c>
      <c r="J27" s="286">
        <f t="shared" si="1"/>
        <v>0</v>
      </c>
      <c r="K27" s="290"/>
      <c r="L27" s="303">
        <f t="shared" si="2"/>
        <v>0</v>
      </c>
      <c r="M27" s="287"/>
      <c r="N27" s="285"/>
      <c r="O27" s="306">
        <f t="shared" si="3"/>
        <v>0</v>
      </c>
      <c r="P27" s="289"/>
      <c r="Q27" s="285"/>
      <c r="R27" s="303">
        <f t="shared" si="4"/>
        <v>0</v>
      </c>
    </row>
    <row r="28" spans="1:18" s="1" customFormat="1" ht="12.75" x14ac:dyDescent="0.2">
      <c r="A28" s="258">
        <v>14</v>
      </c>
      <c r="B28" s="84" t="s">
        <v>134</v>
      </c>
      <c r="C28" s="91" t="s">
        <v>135</v>
      </c>
      <c r="D28" s="31">
        <v>50371</v>
      </c>
      <c r="E28" s="294"/>
      <c r="F28" s="285">
        <f t="shared" si="5"/>
        <v>0</v>
      </c>
      <c r="G28" s="294"/>
      <c r="H28" s="285"/>
      <c r="I28" s="368">
        <f t="shared" si="0"/>
        <v>0</v>
      </c>
      <c r="J28" s="286">
        <f t="shared" si="1"/>
        <v>0</v>
      </c>
      <c r="K28" s="290"/>
      <c r="L28" s="303">
        <f t="shared" si="2"/>
        <v>0</v>
      </c>
      <c r="M28" s="287"/>
      <c r="N28" s="285"/>
      <c r="O28" s="306">
        <f t="shared" si="3"/>
        <v>0</v>
      </c>
      <c r="P28" s="289"/>
      <c r="Q28" s="285"/>
      <c r="R28" s="303">
        <f t="shared" si="4"/>
        <v>0</v>
      </c>
    </row>
    <row r="29" spans="1:18" s="1" customFormat="1" ht="12.75" x14ac:dyDescent="0.2">
      <c r="A29" s="258">
        <v>15</v>
      </c>
      <c r="B29" s="84" t="s">
        <v>136</v>
      </c>
      <c r="C29" s="91" t="s">
        <v>137</v>
      </c>
      <c r="D29" s="31">
        <v>27782</v>
      </c>
      <c r="E29" s="294"/>
      <c r="F29" s="285">
        <f t="shared" si="5"/>
        <v>0</v>
      </c>
      <c r="G29" s="294"/>
      <c r="H29" s="285"/>
      <c r="I29" s="368">
        <f t="shared" si="0"/>
        <v>0</v>
      </c>
      <c r="J29" s="286">
        <f t="shared" si="1"/>
        <v>0</v>
      </c>
      <c r="K29" s="290"/>
      <c r="L29" s="303">
        <f t="shared" si="2"/>
        <v>0</v>
      </c>
      <c r="M29" s="287"/>
      <c r="N29" s="285"/>
      <c r="O29" s="306">
        <f t="shared" si="3"/>
        <v>0</v>
      </c>
      <c r="P29" s="289"/>
      <c r="Q29" s="285"/>
      <c r="R29" s="303">
        <f t="shared" si="4"/>
        <v>0</v>
      </c>
    </row>
    <row r="30" spans="1:18" s="1" customFormat="1" ht="22.5" x14ac:dyDescent="0.2">
      <c r="A30" s="258">
        <v>16</v>
      </c>
      <c r="B30" s="84" t="s">
        <v>138</v>
      </c>
      <c r="C30" s="91" t="s">
        <v>139</v>
      </c>
      <c r="D30" s="31">
        <v>44817</v>
      </c>
      <c r="E30" s="294"/>
      <c r="F30" s="285">
        <f t="shared" si="5"/>
        <v>0</v>
      </c>
      <c r="G30" s="294"/>
      <c r="H30" s="285"/>
      <c r="I30" s="368">
        <f t="shared" si="0"/>
        <v>0</v>
      </c>
      <c r="J30" s="286">
        <f t="shared" si="1"/>
        <v>0</v>
      </c>
      <c r="K30" s="290"/>
      <c r="L30" s="303">
        <f t="shared" si="2"/>
        <v>0</v>
      </c>
      <c r="M30" s="287"/>
      <c r="N30" s="285"/>
      <c r="O30" s="306">
        <f t="shared" si="3"/>
        <v>0</v>
      </c>
      <c r="P30" s="289"/>
      <c r="Q30" s="285"/>
      <c r="R30" s="303">
        <f t="shared" si="4"/>
        <v>0</v>
      </c>
    </row>
    <row r="31" spans="1:18" s="1" customFormat="1" ht="22.5" x14ac:dyDescent="0.2">
      <c r="A31" s="258">
        <v>17</v>
      </c>
      <c r="B31" s="84" t="s">
        <v>140</v>
      </c>
      <c r="C31" s="91" t="s">
        <v>141</v>
      </c>
      <c r="D31" s="31">
        <v>21147</v>
      </c>
      <c r="E31" s="294"/>
      <c r="F31" s="285">
        <f t="shared" si="5"/>
        <v>0</v>
      </c>
      <c r="G31" s="294"/>
      <c r="H31" s="285"/>
      <c r="I31" s="368">
        <f t="shared" si="0"/>
        <v>0</v>
      </c>
      <c r="J31" s="286">
        <f t="shared" si="1"/>
        <v>0</v>
      </c>
      <c r="K31" s="290"/>
      <c r="L31" s="303">
        <f t="shared" si="2"/>
        <v>0</v>
      </c>
      <c r="M31" s="287"/>
      <c r="N31" s="285"/>
      <c r="O31" s="306">
        <f t="shared" si="3"/>
        <v>0</v>
      </c>
      <c r="P31" s="289"/>
      <c r="Q31" s="285"/>
      <c r="R31" s="303">
        <f t="shared" si="4"/>
        <v>0</v>
      </c>
    </row>
    <row r="32" spans="1:18" s="1" customFormat="1" ht="12.75" x14ac:dyDescent="0.2">
      <c r="A32" s="258">
        <v>18</v>
      </c>
      <c r="B32" s="84" t="s">
        <v>142</v>
      </c>
      <c r="C32" s="91" t="s">
        <v>143</v>
      </c>
      <c r="D32" s="31">
        <v>25588</v>
      </c>
      <c r="E32" s="294"/>
      <c r="F32" s="285">
        <f t="shared" si="5"/>
        <v>0</v>
      </c>
      <c r="G32" s="294"/>
      <c r="H32" s="285"/>
      <c r="I32" s="368">
        <f t="shared" si="0"/>
        <v>0</v>
      </c>
      <c r="J32" s="286">
        <f t="shared" si="1"/>
        <v>0</v>
      </c>
      <c r="K32" s="290"/>
      <c r="L32" s="303">
        <f t="shared" si="2"/>
        <v>0</v>
      </c>
      <c r="M32" s="287"/>
      <c r="N32" s="285"/>
      <c r="O32" s="306">
        <f t="shared" si="3"/>
        <v>0</v>
      </c>
      <c r="P32" s="289"/>
      <c r="Q32" s="285"/>
      <c r="R32" s="303">
        <f t="shared" si="4"/>
        <v>0</v>
      </c>
    </row>
    <row r="33" spans="1:18" s="1" customFormat="1" ht="12.75" x14ac:dyDescent="0.2">
      <c r="A33" s="258">
        <v>19</v>
      </c>
      <c r="B33" s="84" t="s">
        <v>144</v>
      </c>
      <c r="C33" s="91" t="s">
        <v>145</v>
      </c>
      <c r="D33" s="31">
        <v>25116</v>
      </c>
      <c r="E33" s="294"/>
      <c r="F33" s="285">
        <f t="shared" si="5"/>
        <v>0</v>
      </c>
      <c r="G33" s="294"/>
      <c r="H33" s="285"/>
      <c r="I33" s="368">
        <f t="shared" si="0"/>
        <v>0</v>
      </c>
      <c r="J33" s="286">
        <f t="shared" si="1"/>
        <v>0</v>
      </c>
      <c r="K33" s="290"/>
      <c r="L33" s="303">
        <f t="shared" si="2"/>
        <v>0</v>
      </c>
      <c r="M33" s="287"/>
      <c r="N33" s="285"/>
      <c r="O33" s="306">
        <f t="shared" si="3"/>
        <v>0</v>
      </c>
      <c r="P33" s="289"/>
      <c r="Q33" s="285"/>
      <c r="R33" s="303">
        <f t="shared" si="4"/>
        <v>0</v>
      </c>
    </row>
    <row r="34" spans="1:18" s="1" customFormat="1" ht="12.75" x14ac:dyDescent="0.2">
      <c r="A34" s="258">
        <v>20</v>
      </c>
      <c r="B34" s="84" t="s">
        <v>146</v>
      </c>
      <c r="C34" s="91" t="s">
        <v>147</v>
      </c>
      <c r="D34" s="31">
        <v>35435</v>
      </c>
      <c r="E34" s="294"/>
      <c r="F34" s="285">
        <f t="shared" si="5"/>
        <v>0</v>
      </c>
      <c r="G34" s="294"/>
      <c r="H34" s="285"/>
      <c r="I34" s="368">
        <f t="shared" si="0"/>
        <v>0</v>
      </c>
      <c r="J34" s="286">
        <f t="shared" si="1"/>
        <v>0</v>
      </c>
      <c r="K34" s="290"/>
      <c r="L34" s="303">
        <f t="shared" si="2"/>
        <v>0</v>
      </c>
      <c r="M34" s="287"/>
      <c r="N34" s="285"/>
      <c r="O34" s="306">
        <f t="shared" si="3"/>
        <v>0</v>
      </c>
      <c r="P34" s="289"/>
      <c r="Q34" s="285"/>
      <c r="R34" s="303">
        <f t="shared" si="4"/>
        <v>0</v>
      </c>
    </row>
    <row r="35" spans="1:18" s="1" customFormat="1" ht="22.5" x14ac:dyDescent="0.2">
      <c r="A35" s="258">
        <v>21</v>
      </c>
      <c r="B35" s="84" t="s">
        <v>148</v>
      </c>
      <c r="C35" s="91" t="s">
        <v>149</v>
      </c>
      <c r="D35" s="31">
        <v>17759</v>
      </c>
      <c r="E35" s="294"/>
      <c r="F35" s="285">
        <f t="shared" si="5"/>
        <v>0</v>
      </c>
      <c r="G35" s="294"/>
      <c r="H35" s="285"/>
      <c r="I35" s="368">
        <f t="shared" si="0"/>
        <v>0</v>
      </c>
      <c r="J35" s="286">
        <f t="shared" si="1"/>
        <v>0</v>
      </c>
      <c r="K35" s="290"/>
      <c r="L35" s="303">
        <f t="shared" si="2"/>
        <v>0</v>
      </c>
      <c r="M35" s="287"/>
      <c r="N35" s="285"/>
      <c r="O35" s="306">
        <f t="shared" si="3"/>
        <v>0</v>
      </c>
      <c r="P35" s="289"/>
      <c r="Q35" s="285"/>
      <c r="R35" s="303">
        <f t="shared" si="4"/>
        <v>0</v>
      </c>
    </row>
    <row r="36" spans="1:18" s="1" customFormat="1" ht="22.5" x14ac:dyDescent="0.2">
      <c r="A36" s="258">
        <v>22</v>
      </c>
      <c r="B36" s="84" t="s">
        <v>150</v>
      </c>
      <c r="C36" s="91" t="s">
        <v>151</v>
      </c>
      <c r="D36" s="31">
        <v>74802</v>
      </c>
      <c r="E36" s="294"/>
      <c r="F36" s="285">
        <f t="shared" si="5"/>
        <v>0</v>
      </c>
      <c r="G36" s="294"/>
      <c r="H36" s="285"/>
      <c r="I36" s="368">
        <f t="shared" si="0"/>
        <v>0</v>
      </c>
      <c r="J36" s="286">
        <f t="shared" si="1"/>
        <v>0</v>
      </c>
      <c r="K36" s="290"/>
      <c r="L36" s="303">
        <f t="shared" si="2"/>
        <v>0</v>
      </c>
      <c r="M36" s="287"/>
      <c r="N36" s="285"/>
      <c r="O36" s="306">
        <f t="shared" si="3"/>
        <v>0</v>
      </c>
      <c r="P36" s="289"/>
      <c r="Q36" s="285"/>
      <c r="R36" s="303">
        <f t="shared" si="4"/>
        <v>0</v>
      </c>
    </row>
    <row r="37" spans="1:18" s="1" customFormat="1" ht="22.5" x14ac:dyDescent="0.2">
      <c r="A37" s="258">
        <v>23</v>
      </c>
      <c r="B37" s="84" t="s">
        <v>152</v>
      </c>
      <c r="C37" s="91" t="s">
        <v>153</v>
      </c>
      <c r="D37" s="31">
        <v>45308</v>
      </c>
      <c r="E37" s="294"/>
      <c r="F37" s="285">
        <f t="shared" si="5"/>
        <v>0</v>
      </c>
      <c r="G37" s="294"/>
      <c r="H37" s="285"/>
      <c r="I37" s="368">
        <f t="shared" si="0"/>
        <v>0</v>
      </c>
      <c r="J37" s="286">
        <f t="shared" si="1"/>
        <v>0</v>
      </c>
      <c r="K37" s="290"/>
      <c r="L37" s="303">
        <f t="shared" si="2"/>
        <v>0</v>
      </c>
      <c r="M37" s="287"/>
      <c r="N37" s="285"/>
      <c r="O37" s="306">
        <f t="shared" si="3"/>
        <v>0</v>
      </c>
      <c r="P37" s="289"/>
      <c r="Q37" s="285"/>
      <c r="R37" s="303">
        <f t="shared" si="4"/>
        <v>0</v>
      </c>
    </row>
    <row r="38" spans="1:18" s="1" customFormat="1" ht="12.75" x14ac:dyDescent="0.2">
      <c r="A38" s="258">
        <v>24</v>
      </c>
      <c r="B38" s="84" t="s">
        <v>154</v>
      </c>
      <c r="C38" s="91" t="s">
        <v>155</v>
      </c>
      <c r="D38" s="31">
        <v>31065</v>
      </c>
      <c r="E38" s="294"/>
      <c r="F38" s="285">
        <f t="shared" si="5"/>
        <v>0</v>
      </c>
      <c r="G38" s="294"/>
      <c r="H38" s="285"/>
      <c r="I38" s="368">
        <f t="shared" si="0"/>
        <v>0</v>
      </c>
      <c r="J38" s="286">
        <f t="shared" si="1"/>
        <v>0</v>
      </c>
      <c r="K38" s="290"/>
      <c r="L38" s="303">
        <f t="shared" si="2"/>
        <v>0</v>
      </c>
      <c r="M38" s="287"/>
      <c r="N38" s="285"/>
      <c r="O38" s="306">
        <f t="shared" si="3"/>
        <v>0</v>
      </c>
      <c r="P38" s="289"/>
      <c r="Q38" s="285"/>
      <c r="R38" s="303">
        <f t="shared" si="4"/>
        <v>0</v>
      </c>
    </row>
    <row r="39" spans="1:18" s="1" customFormat="1" ht="12.75" x14ac:dyDescent="0.2">
      <c r="A39" s="258">
        <v>25</v>
      </c>
      <c r="B39" s="84" t="s">
        <v>156</v>
      </c>
      <c r="C39" s="91" t="s">
        <v>157</v>
      </c>
      <c r="D39" s="31">
        <v>6418</v>
      </c>
      <c r="E39" s="294"/>
      <c r="F39" s="285">
        <f t="shared" si="5"/>
        <v>0</v>
      </c>
      <c r="G39" s="294"/>
      <c r="H39" s="285"/>
      <c r="I39" s="368">
        <f t="shared" si="0"/>
        <v>0</v>
      </c>
      <c r="J39" s="286">
        <f t="shared" si="1"/>
        <v>0</v>
      </c>
      <c r="K39" s="290"/>
      <c r="L39" s="303">
        <f t="shared" si="2"/>
        <v>0</v>
      </c>
      <c r="M39" s="287"/>
      <c r="N39" s="285"/>
      <c r="O39" s="306">
        <f t="shared" si="3"/>
        <v>0</v>
      </c>
      <c r="P39" s="289"/>
      <c r="Q39" s="285"/>
      <c r="R39" s="303">
        <f t="shared" si="4"/>
        <v>0</v>
      </c>
    </row>
    <row r="40" spans="1:18" s="1" customFormat="1" ht="12.75" x14ac:dyDescent="0.2">
      <c r="A40" s="258">
        <v>26</v>
      </c>
      <c r="B40" s="84" t="s">
        <v>158</v>
      </c>
      <c r="C40" s="91" t="s">
        <v>159</v>
      </c>
      <c r="D40" s="31">
        <v>9683</v>
      </c>
      <c r="E40" s="294"/>
      <c r="F40" s="285">
        <f t="shared" si="5"/>
        <v>0</v>
      </c>
      <c r="G40" s="294"/>
      <c r="H40" s="285"/>
      <c r="I40" s="368">
        <f t="shared" si="0"/>
        <v>0</v>
      </c>
      <c r="J40" s="286">
        <f t="shared" si="1"/>
        <v>0</v>
      </c>
      <c r="K40" s="290"/>
      <c r="L40" s="303">
        <f t="shared" si="2"/>
        <v>0</v>
      </c>
      <c r="M40" s="287"/>
      <c r="N40" s="285"/>
      <c r="O40" s="306">
        <f t="shared" si="3"/>
        <v>0</v>
      </c>
      <c r="P40" s="289"/>
      <c r="Q40" s="285"/>
      <c r="R40" s="303">
        <f t="shared" si="4"/>
        <v>0</v>
      </c>
    </row>
    <row r="41" spans="1:18" s="1" customFormat="1" ht="12.75" x14ac:dyDescent="0.2">
      <c r="A41" s="258">
        <v>27</v>
      </c>
      <c r="B41" s="84" t="s">
        <v>160</v>
      </c>
      <c r="C41" s="91" t="s">
        <v>161</v>
      </c>
      <c r="D41" s="31">
        <v>35885</v>
      </c>
      <c r="E41" s="294"/>
      <c r="F41" s="285">
        <f t="shared" si="5"/>
        <v>0</v>
      </c>
      <c r="G41" s="294"/>
      <c r="H41" s="285"/>
      <c r="I41" s="368">
        <f t="shared" si="0"/>
        <v>0</v>
      </c>
      <c r="J41" s="286">
        <f t="shared" si="1"/>
        <v>0</v>
      </c>
      <c r="K41" s="290"/>
      <c r="L41" s="303">
        <f t="shared" si="2"/>
        <v>0</v>
      </c>
      <c r="M41" s="287"/>
      <c r="N41" s="285"/>
      <c r="O41" s="306">
        <f t="shared" si="3"/>
        <v>0</v>
      </c>
      <c r="P41" s="289"/>
      <c r="Q41" s="285"/>
      <c r="R41" s="303">
        <f t="shared" si="4"/>
        <v>0</v>
      </c>
    </row>
    <row r="42" spans="1:18" s="1" customFormat="1" ht="12.75" x14ac:dyDescent="0.2">
      <c r="A42" s="258">
        <v>28</v>
      </c>
      <c r="B42" s="84" t="s">
        <v>162</v>
      </c>
      <c r="C42" s="91" t="s">
        <v>163</v>
      </c>
      <c r="D42" s="31">
        <v>29767</v>
      </c>
      <c r="E42" s="294"/>
      <c r="F42" s="285">
        <f t="shared" si="5"/>
        <v>0</v>
      </c>
      <c r="G42" s="294"/>
      <c r="H42" s="285"/>
      <c r="I42" s="368">
        <f t="shared" si="0"/>
        <v>0</v>
      </c>
      <c r="J42" s="286">
        <f t="shared" si="1"/>
        <v>0</v>
      </c>
      <c r="K42" s="290"/>
      <c r="L42" s="303">
        <f t="shared" si="2"/>
        <v>0</v>
      </c>
      <c r="M42" s="287"/>
      <c r="N42" s="285"/>
      <c r="O42" s="306">
        <f t="shared" si="3"/>
        <v>0</v>
      </c>
      <c r="P42" s="289"/>
      <c r="Q42" s="285"/>
      <c r="R42" s="303">
        <f t="shared" si="4"/>
        <v>0</v>
      </c>
    </row>
    <row r="43" spans="1:18" s="1" customFormat="1" ht="12.75" x14ac:dyDescent="0.2">
      <c r="A43" s="258">
        <v>29</v>
      </c>
      <c r="B43" s="84" t="s">
        <v>164</v>
      </c>
      <c r="C43" s="91" t="s">
        <v>165</v>
      </c>
      <c r="D43" s="31">
        <v>5175</v>
      </c>
      <c r="E43" s="294"/>
      <c r="F43" s="285">
        <f t="shared" si="5"/>
        <v>0</v>
      </c>
      <c r="G43" s="294"/>
      <c r="H43" s="285"/>
      <c r="I43" s="368">
        <f t="shared" si="0"/>
        <v>0</v>
      </c>
      <c r="J43" s="286">
        <f t="shared" si="1"/>
        <v>0</v>
      </c>
      <c r="K43" s="290"/>
      <c r="L43" s="303">
        <f t="shared" si="2"/>
        <v>0</v>
      </c>
      <c r="M43" s="287"/>
      <c r="N43" s="285"/>
      <c r="O43" s="306">
        <f t="shared" si="3"/>
        <v>0</v>
      </c>
      <c r="P43" s="289"/>
      <c r="Q43" s="285"/>
      <c r="R43" s="303">
        <f t="shared" si="4"/>
        <v>0</v>
      </c>
    </row>
    <row r="44" spans="1:18" s="1" customFormat="1" ht="12.75" x14ac:dyDescent="0.2">
      <c r="A44" s="258">
        <v>30</v>
      </c>
      <c r="B44" s="84" t="s">
        <v>166</v>
      </c>
      <c r="C44" s="91" t="s">
        <v>167</v>
      </c>
      <c r="D44" s="31">
        <v>22700</v>
      </c>
      <c r="E44" s="294"/>
      <c r="F44" s="285">
        <f t="shared" si="5"/>
        <v>0</v>
      </c>
      <c r="G44" s="294"/>
      <c r="H44" s="285"/>
      <c r="I44" s="368">
        <f t="shared" si="0"/>
        <v>0</v>
      </c>
      <c r="J44" s="286">
        <f t="shared" si="1"/>
        <v>0</v>
      </c>
      <c r="K44" s="290"/>
      <c r="L44" s="303">
        <f t="shared" si="2"/>
        <v>0</v>
      </c>
      <c r="M44" s="287"/>
      <c r="N44" s="285"/>
      <c r="O44" s="306">
        <f t="shared" si="3"/>
        <v>0</v>
      </c>
      <c r="P44" s="289"/>
      <c r="Q44" s="285"/>
      <c r="R44" s="303">
        <f t="shared" si="4"/>
        <v>0</v>
      </c>
    </row>
    <row r="45" spans="1:18" s="1" customFormat="1" ht="22.5" x14ac:dyDescent="0.2">
      <c r="A45" s="258">
        <v>31</v>
      </c>
      <c r="B45" s="84" t="s">
        <v>168</v>
      </c>
      <c r="C45" s="91" t="s">
        <v>169</v>
      </c>
      <c r="D45" s="31">
        <v>4025</v>
      </c>
      <c r="E45" s="294"/>
      <c r="F45" s="285">
        <f t="shared" si="5"/>
        <v>0</v>
      </c>
      <c r="G45" s="294"/>
      <c r="H45" s="285"/>
      <c r="I45" s="368">
        <f t="shared" si="0"/>
        <v>0</v>
      </c>
      <c r="J45" s="286">
        <f t="shared" si="1"/>
        <v>0</v>
      </c>
      <c r="K45" s="290"/>
      <c r="L45" s="303">
        <f t="shared" si="2"/>
        <v>0</v>
      </c>
      <c r="M45" s="287"/>
      <c r="N45" s="285"/>
      <c r="O45" s="306">
        <f t="shared" si="3"/>
        <v>0</v>
      </c>
      <c r="P45" s="289"/>
      <c r="Q45" s="285"/>
      <c r="R45" s="303">
        <f t="shared" si="4"/>
        <v>0</v>
      </c>
    </row>
    <row r="46" spans="1:18" s="1" customFormat="1" ht="12.75" x14ac:dyDescent="0.2">
      <c r="A46" s="258">
        <v>32</v>
      </c>
      <c r="B46" s="84" t="s">
        <v>170</v>
      </c>
      <c r="C46" s="91" t="s">
        <v>171</v>
      </c>
      <c r="D46" s="31">
        <v>40970</v>
      </c>
      <c r="E46" s="294"/>
      <c r="F46" s="285">
        <f t="shared" si="5"/>
        <v>0</v>
      </c>
      <c r="G46" s="294"/>
      <c r="H46" s="285"/>
      <c r="I46" s="368">
        <f t="shared" si="0"/>
        <v>0</v>
      </c>
      <c r="J46" s="286">
        <f t="shared" si="1"/>
        <v>0</v>
      </c>
      <c r="K46" s="290"/>
      <c r="L46" s="303">
        <f t="shared" si="2"/>
        <v>0</v>
      </c>
      <c r="M46" s="287"/>
      <c r="N46" s="285"/>
      <c r="O46" s="306">
        <f t="shared" si="3"/>
        <v>0</v>
      </c>
      <c r="P46" s="289"/>
      <c r="Q46" s="285"/>
      <c r="R46" s="303">
        <f t="shared" si="4"/>
        <v>0</v>
      </c>
    </row>
    <row r="47" spans="1:18" s="1" customFormat="1" ht="12.75" x14ac:dyDescent="0.2">
      <c r="A47" s="258">
        <v>33</v>
      </c>
      <c r="B47" s="84" t="s">
        <v>172</v>
      </c>
      <c r="C47" s="91" t="s">
        <v>173</v>
      </c>
      <c r="D47" s="31">
        <v>27520</v>
      </c>
      <c r="E47" s="294"/>
      <c r="F47" s="285">
        <f t="shared" si="5"/>
        <v>0</v>
      </c>
      <c r="G47" s="294"/>
      <c r="H47" s="285"/>
      <c r="I47" s="368">
        <f t="shared" ref="I47:I67" si="6">G47*D47</f>
        <v>0</v>
      </c>
      <c r="J47" s="286">
        <f t="shared" ref="J47:J67" si="7">E47+G47</f>
        <v>0</v>
      </c>
      <c r="K47" s="290"/>
      <c r="L47" s="303">
        <f t="shared" ref="L47:L67" si="8">J47*D47</f>
        <v>0</v>
      </c>
      <c r="M47" s="287"/>
      <c r="N47" s="285"/>
      <c r="O47" s="306">
        <f t="shared" ref="O47:O67" si="9">M47*D47</f>
        <v>0</v>
      </c>
      <c r="P47" s="289"/>
      <c r="Q47" s="285"/>
      <c r="R47" s="303">
        <f t="shared" ref="R47:R67" si="10">P47*D47</f>
        <v>0</v>
      </c>
    </row>
    <row r="48" spans="1:18" s="1" customFormat="1" ht="12.75" x14ac:dyDescent="0.2">
      <c r="A48" s="258">
        <v>34</v>
      </c>
      <c r="B48" s="84" t="s">
        <v>174</v>
      </c>
      <c r="C48" s="91" t="s">
        <v>175</v>
      </c>
      <c r="D48" s="31">
        <v>7895</v>
      </c>
      <c r="E48" s="294"/>
      <c r="F48" s="285">
        <f t="shared" si="5"/>
        <v>0</v>
      </c>
      <c r="G48" s="294"/>
      <c r="H48" s="285"/>
      <c r="I48" s="368">
        <f t="shared" si="6"/>
        <v>0</v>
      </c>
      <c r="J48" s="286">
        <f t="shared" si="7"/>
        <v>0</v>
      </c>
      <c r="K48" s="290"/>
      <c r="L48" s="303">
        <f t="shared" si="8"/>
        <v>0</v>
      </c>
      <c r="M48" s="287"/>
      <c r="N48" s="285"/>
      <c r="O48" s="306">
        <f t="shared" si="9"/>
        <v>0</v>
      </c>
      <c r="P48" s="289"/>
      <c r="Q48" s="285"/>
      <c r="R48" s="303">
        <f t="shared" si="10"/>
        <v>0</v>
      </c>
    </row>
    <row r="49" spans="1:18" s="1" customFormat="1" ht="22.5" x14ac:dyDescent="0.2">
      <c r="A49" s="258">
        <v>35</v>
      </c>
      <c r="B49" s="84" t="s">
        <v>176</v>
      </c>
      <c r="C49" s="91" t="s">
        <v>177</v>
      </c>
      <c r="D49" s="31">
        <v>33130</v>
      </c>
      <c r="E49" s="294"/>
      <c r="F49" s="285">
        <f t="shared" si="5"/>
        <v>0</v>
      </c>
      <c r="G49" s="294"/>
      <c r="H49" s="285"/>
      <c r="I49" s="368">
        <f t="shared" si="6"/>
        <v>0</v>
      </c>
      <c r="J49" s="286">
        <f t="shared" si="7"/>
        <v>0</v>
      </c>
      <c r="K49" s="290"/>
      <c r="L49" s="303">
        <f t="shared" si="8"/>
        <v>0</v>
      </c>
      <c r="M49" s="287"/>
      <c r="N49" s="285"/>
      <c r="O49" s="306">
        <f t="shared" si="9"/>
        <v>0</v>
      </c>
      <c r="P49" s="289"/>
      <c r="Q49" s="285"/>
      <c r="R49" s="303">
        <f t="shared" si="10"/>
        <v>0</v>
      </c>
    </row>
    <row r="50" spans="1:18" s="1" customFormat="1" ht="22.5" x14ac:dyDescent="0.2">
      <c r="A50" s="258">
        <v>36</v>
      </c>
      <c r="B50" s="84" t="s">
        <v>178</v>
      </c>
      <c r="C50" s="91" t="s">
        <v>179</v>
      </c>
      <c r="D50" s="31">
        <v>23500</v>
      </c>
      <c r="E50" s="294"/>
      <c r="F50" s="285">
        <f t="shared" si="5"/>
        <v>0</v>
      </c>
      <c r="G50" s="294"/>
      <c r="H50" s="285"/>
      <c r="I50" s="368">
        <f t="shared" si="6"/>
        <v>0</v>
      </c>
      <c r="J50" s="286">
        <f t="shared" si="7"/>
        <v>0</v>
      </c>
      <c r="K50" s="290"/>
      <c r="L50" s="303">
        <f t="shared" si="8"/>
        <v>0</v>
      </c>
      <c r="M50" s="287"/>
      <c r="N50" s="285"/>
      <c r="O50" s="306">
        <f t="shared" si="9"/>
        <v>0</v>
      </c>
      <c r="P50" s="289"/>
      <c r="Q50" s="285"/>
      <c r="R50" s="303">
        <f t="shared" si="10"/>
        <v>0</v>
      </c>
    </row>
    <row r="51" spans="1:18" s="1" customFormat="1" ht="22.5" x14ac:dyDescent="0.2">
      <c r="A51" s="258">
        <v>37</v>
      </c>
      <c r="B51" s="84" t="s">
        <v>180</v>
      </c>
      <c r="C51" s="91" t="s">
        <v>181</v>
      </c>
      <c r="D51" s="31">
        <v>24448</v>
      </c>
      <c r="E51" s="294"/>
      <c r="F51" s="285">
        <f t="shared" si="5"/>
        <v>0</v>
      </c>
      <c r="G51" s="294"/>
      <c r="H51" s="285"/>
      <c r="I51" s="368">
        <f t="shared" si="6"/>
        <v>0</v>
      </c>
      <c r="J51" s="286">
        <f t="shared" si="7"/>
        <v>0</v>
      </c>
      <c r="K51" s="290"/>
      <c r="L51" s="303">
        <f t="shared" si="8"/>
        <v>0</v>
      </c>
      <c r="M51" s="287"/>
      <c r="N51" s="285"/>
      <c r="O51" s="306">
        <f t="shared" si="9"/>
        <v>0</v>
      </c>
      <c r="P51" s="289"/>
      <c r="Q51" s="285"/>
      <c r="R51" s="303">
        <f t="shared" si="10"/>
        <v>0</v>
      </c>
    </row>
    <row r="52" spans="1:18" s="1" customFormat="1" ht="22.5" x14ac:dyDescent="0.2">
      <c r="A52" s="258">
        <v>38</v>
      </c>
      <c r="B52" s="84" t="s">
        <v>182</v>
      </c>
      <c r="C52" s="91" t="s">
        <v>183</v>
      </c>
      <c r="D52" s="31">
        <v>14826</v>
      </c>
      <c r="E52" s="294"/>
      <c r="F52" s="285">
        <f t="shared" si="5"/>
        <v>0</v>
      </c>
      <c r="G52" s="294"/>
      <c r="H52" s="285"/>
      <c r="I52" s="368">
        <f t="shared" si="6"/>
        <v>0</v>
      </c>
      <c r="J52" s="286">
        <f t="shared" si="7"/>
        <v>0</v>
      </c>
      <c r="K52" s="290"/>
      <c r="L52" s="303">
        <f t="shared" si="8"/>
        <v>0</v>
      </c>
      <c r="M52" s="287"/>
      <c r="N52" s="285"/>
      <c r="O52" s="306">
        <f t="shared" si="9"/>
        <v>0</v>
      </c>
      <c r="P52" s="289"/>
      <c r="Q52" s="285"/>
      <c r="R52" s="303">
        <f t="shared" si="10"/>
        <v>0</v>
      </c>
    </row>
    <row r="53" spans="1:18" s="1" customFormat="1" ht="12.75" x14ac:dyDescent="0.2">
      <c r="A53" s="258">
        <v>39</v>
      </c>
      <c r="B53" s="84" t="s">
        <v>184</v>
      </c>
      <c r="C53" s="91" t="s">
        <v>185</v>
      </c>
      <c r="D53" s="31">
        <v>25945</v>
      </c>
      <c r="E53" s="294"/>
      <c r="F53" s="285">
        <f t="shared" si="5"/>
        <v>0</v>
      </c>
      <c r="G53" s="294"/>
      <c r="H53" s="285"/>
      <c r="I53" s="368">
        <f t="shared" si="6"/>
        <v>0</v>
      </c>
      <c r="J53" s="286">
        <f t="shared" si="7"/>
        <v>0</v>
      </c>
      <c r="K53" s="290"/>
      <c r="L53" s="303">
        <f t="shared" si="8"/>
        <v>0</v>
      </c>
      <c r="M53" s="287"/>
      <c r="N53" s="285"/>
      <c r="O53" s="306">
        <f t="shared" si="9"/>
        <v>0</v>
      </c>
      <c r="P53" s="289"/>
      <c r="Q53" s="285"/>
      <c r="R53" s="303">
        <f t="shared" si="10"/>
        <v>0</v>
      </c>
    </row>
    <row r="54" spans="1:18" s="1" customFormat="1" ht="12.75" x14ac:dyDescent="0.2">
      <c r="A54" s="258">
        <v>40</v>
      </c>
      <c r="B54" s="84" t="s">
        <v>186</v>
      </c>
      <c r="C54" s="91" t="s">
        <v>187</v>
      </c>
      <c r="D54" s="31">
        <v>11970</v>
      </c>
      <c r="E54" s="294"/>
      <c r="F54" s="285">
        <f t="shared" si="5"/>
        <v>0</v>
      </c>
      <c r="G54" s="294"/>
      <c r="H54" s="285"/>
      <c r="I54" s="368">
        <f t="shared" si="6"/>
        <v>0</v>
      </c>
      <c r="J54" s="286">
        <f t="shared" si="7"/>
        <v>0</v>
      </c>
      <c r="K54" s="290"/>
      <c r="L54" s="303">
        <f t="shared" si="8"/>
        <v>0</v>
      </c>
      <c r="M54" s="287"/>
      <c r="N54" s="285"/>
      <c r="O54" s="306">
        <f t="shared" si="9"/>
        <v>0</v>
      </c>
      <c r="P54" s="289"/>
      <c r="Q54" s="285"/>
      <c r="R54" s="303">
        <f t="shared" si="10"/>
        <v>0</v>
      </c>
    </row>
    <row r="55" spans="1:18" s="1" customFormat="1" ht="12.75" x14ac:dyDescent="0.2">
      <c r="A55" s="258">
        <v>41</v>
      </c>
      <c r="B55" s="84" t="s">
        <v>188</v>
      </c>
      <c r="C55" s="91" t="s">
        <v>189</v>
      </c>
      <c r="D55" s="31">
        <v>20693</v>
      </c>
      <c r="E55" s="294"/>
      <c r="F55" s="285">
        <f t="shared" si="5"/>
        <v>0</v>
      </c>
      <c r="G55" s="294"/>
      <c r="H55" s="285"/>
      <c r="I55" s="368">
        <f t="shared" si="6"/>
        <v>0</v>
      </c>
      <c r="J55" s="286">
        <f t="shared" si="7"/>
        <v>0</v>
      </c>
      <c r="K55" s="290"/>
      <c r="L55" s="303">
        <f t="shared" si="8"/>
        <v>0</v>
      </c>
      <c r="M55" s="287"/>
      <c r="N55" s="285"/>
      <c r="O55" s="306">
        <f t="shared" si="9"/>
        <v>0</v>
      </c>
      <c r="P55" s="289"/>
      <c r="Q55" s="285"/>
      <c r="R55" s="303">
        <f t="shared" si="10"/>
        <v>0</v>
      </c>
    </row>
    <row r="56" spans="1:18" s="1" customFormat="1" ht="12.75" x14ac:dyDescent="0.2">
      <c r="A56" s="258">
        <v>42</v>
      </c>
      <c r="B56" s="84" t="s">
        <v>190</v>
      </c>
      <c r="C56" s="91" t="s">
        <v>191</v>
      </c>
      <c r="D56" s="31">
        <v>26266</v>
      </c>
      <c r="E56" s="294"/>
      <c r="F56" s="285">
        <f t="shared" si="5"/>
        <v>0</v>
      </c>
      <c r="G56" s="294"/>
      <c r="H56" s="285"/>
      <c r="I56" s="368">
        <f t="shared" si="6"/>
        <v>0</v>
      </c>
      <c r="J56" s="286">
        <f t="shared" si="7"/>
        <v>0</v>
      </c>
      <c r="K56" s="290"/>
      <c r="L56" s="303">
        <f t="shared" si="8"/>
        <v>0</v>
      </c>
      <c r="M56" s="287"/>
      <c r="N56" s="285"/>
      <c r="O56" s="306">
        <f t="shared" si="9"/>
        <v>0</v>
      </c>
      <c r="P56" s="289"/>
      <c r="Q56" s="285"/>
      <c r="R56" s="303">
        <f t="shared" si="10"/>
        <v>0</v>
      </c>
    </row>
    <row r="57" spans="1:18" s="1" customFormat="1" ht="12.75" x14ac:dyDescent="0.2">
      <c r="A57" s="258">
        <v>43</v>
      </c>
      <c r="B57" s="84" t="s">
        <v>192</v>
      </c>
      <c r="C57" s="91" t="s">
        <v>193</v>
      </c>
      <c r="D57" s="31">
        <v>16517</v>
      </c>
      <c r="E57" s="294"/>
      <c r="F57" s="285">
        <f t="shared" si="5"/>
        <v>0</v>
      </c>
      <c r="G57" s="294"/>
      <c r="H57" s="285"/>
      <c r="I57" s="368">
        <f t="shared" si="6"/>
        <v>0</v>
      </c>
      <c r="J57" s="286">
        <f t="shared" si="7"/>
        <v>0</v>
      </c>
      <c r="K57" s="290"/>
      <c r="L57" s="303">
        <f t="shared" si="8"/>
        <v>0</v>
      </c>
      <c r="M57" s="287"/>
      <c r="N57" s="285"/>
      <c r="O57" s="306">
        <f t="shared" si="9"/>
        <v>0</v>
      </c>
      <c r="P57" s="289"/>
      <c r="Q57" s="285"/>
      <c r="R57" s="303">
        <f t="shared" si="10"/>
        <v>0</v>
      </c>
    </row>
    <row r="58" spans="1:18" s="1" customFormat="1" ht="12.75" x14ac:dyDescent="0.2">
      <c r="A58" s="258">
        <v>44</v>
      </c>
      <c r="B58" s="84" t="s">
        <v>194</v>
      </c>
      <c r="C58" s="91" t="s">
        <v>195</v>
      </c>
      <c r="D58" s="31">
        <v>19802</v>
      </c>
      <c r="E58" s="294"/>
      <c r="F58" s="285">
        <f t="shared" si="5"/>
        <v>0</v>
      </c>
      <c r="G58" s="294"/>
      <c r="H58" s="285"/>
      <c r="I58" s="368">
        <f t="shared" si="6"/>
        <v>0</v>
      </c>
      <c r="J58" s="286">
        <f t="shared" si="7"/>
        <v>0</v>
      </c>
      <c r="K58" s="290"/>
      <c r="L58" s="303">
        <f t="shared" si="8"/>
        <v>0</v>
      </c>
      <c r="M58" s="287"/>
      <c r="N58" s="285"/>
      <c r="O58" s="306">
        <f t="shared" si="9"/>
        <v>0</v>
      </c>
      <c r="P58" s="289"/>
      <c r="Q58" s="285"/>
      <c r="R58" s="303">
        <f t="shared" si="10"/>
        <v>0</v>
      </c>
    </row>
    <row r="59" spans="1:18" s="1" customFormat="1" ht="12.75" x14ac:dyDescent="0.2">
      <c r="A59" s="258">
        <v>45</v>
      </c>
      <c r="B59" s="84" t="s">
        <v>196</v>
      </c>
      <c r="C59" s="91" t="s">
        <v>197</v>
      </c>
      <c r="D59" s="31">
        <v>8196</v>
      </c>
      <c r="E59" s="294"/>
      <c r="F59" s="285">
        <f t="shared" si="5"/>
        <v>0</v>
      </c>
      <c r="G59" s="294"/>
      <c r="H59" s="285"/>
      <c r="I59" s="368">
        <f t="shared" si="6"/>
        <v>0</v>
      </c>
      <c r="J59" s="286">
        <f t="shared" si="7"/>
        <v>0</v>
      </c>
      <c r="K59" s="290"/>
      <c r="L59" s="303">
        <f t="shared" si="8"/>
        <v>0</v>
      </c>
      <c r="M59" s="287"/>
      <c r="N59" s="285"/>
      <c r="O59" s="306">
        <f t="shared" si="9"/>
        <v>0</v>
      </c>
      <c r="P59" s="289"/>
      <c r="Q59" s="285"/>
      <c r="R59" s="303">
        <f t="shared" si="10"/>
        <v>0</v>
      </c>
    </row>
    <row r="60" spans="1:18" s="1" customFormat="1" ht="22.5" x14ac:dyDescent="0.2">
      <c r="A60" s="258">
        <v>46</v>
      </c>
      <c r="B60" s="84" t="s">
        <v>198</v>
      </c>
      <c r="C60" s="91" t="s">
        <v>351</v>
      </c>
      <c r="D60" s="31">
        <v>21366</v>
      </c>
      <c r="E60" s="294"/>
      <c r="F60" s="285">
        <f t="shared" si="5"/>
        <v>0</v>
      </c>
      <c r="G60" s="294"/>
      <c r="H60" s="285"/>
      <c r="I60" s="368">
        <f t="shared" si="6"/>
        <v>0</v>
      </c>
      <c r="J60" s="286">
        <f t="shared" si="7"/>
        <v>0</v>
      </c>
      <c r="K60" s="290"/>
      <c r="L60" s="303">
        <f t="shared" si="8"/>
        <v>0</v>
      </c>
      <c r="M60" s="287"/>
      <c r="N60" s="285"/>
      <c r="O60" s="306">
        <f t="shared" si="9"/>
        <v>0</v>
      </c>
      <c r="P60" s="289"/>
      <c r="Q60" s="285"/>
      <c r="R60" s="303">
        <f t="shared" si="10"/>
        <v>0</v>
      </c>
    </row>
    <row r="61" spans="1:18" s="1" customFormat="1" ht="33.75" x14ac:dyDescent="0.2">
      <c r="A61" s="258">
        <v>47</v>
      </c>
      <c r="B61" s="84" t="s">
        <v>199</v>
      </c>
      <c r="C61" s="91" t="s">
        <v>352</v>
      </c>
      <c r="D61" s="31">
        <v>9607</v>
      </c>
      <c r="E61" s="294"/>
      <c r="F61" s="285">
        <f t="shared" si="5"/>
        <v>0</v>
      </c>
      <c r="G61" s="294"/>
      <c r="H61" s="285"/>
      <c r="I61" s="368">
        <f t="shared" si="6"/>
        <v>0</v>
      </c>
      <c r="J61" s="286">
        <f t="shared" si="7"/>
        <v>0</v>
      </c>
      <c r="K61" s="290"/>
      <c r="L61" s="303">
        <f t="shared" si="8"/>
        <v>0</v>
      </c>
      <c r="M61" s="287"/>
      <c r="N61" s="285"/>
      <c r="O61" s="306">
        <f t="shared" si="9"/>
        <v>0</v>
      </c>
      <c r="P61" s="289"/>
      <c r="Q61" s="285"/>
      <c r="R61" s="303">
        <f t="shared" si="10"/>
        <v>0</v>
      </c>
    </row>
    <row r="62" spans="1:18" s="1" customFormat="1" ht="12.75" x14ac:dyDescent="0.2">
      <c r="A62" s="258">
        <v>48</v>
      </c>
      <c r="B62" s="84" t="s">
        <v>200</v>
      </c>
      <c r="C62" s="91" t="s">
        <v>201</v>
      </c>
      <c r="D62" s="31">
        <v>17015</v>
      </c>
      <c r="E62" s="294"/>
      <c r="F62" s="285">
        <f t="shared" si="5"/>
        <v>0</v>
      </c>
      <c r="G62" s="294"/>
      <c r="H62" s="285"/>
      <c r="I62" s="368">
        <f t="shared" si="6"/>
        <v>0</v>
      </c>
      <c r="J62" s="286">
        <f t="shared" si="7"/>
        <v>0</v>
      </c>
      <c r="K62" s="290"/>
      <c r="L62" s="303">
        <f t="shared" si="8"/>
        <v>0</v>
      </c>
      <c r="M62" s="287"/>
      <c r="N62" s="285"/>
      <c r="O62" s="306">
        <f t="shared" si="9"/>
        <v>0</v>
      </c>
      <c r="P62" s="289"/>
      <c r="Q62" s="285"/>
      <c r="R62" s="303">
        <f t="shared" si="10"/>
        <v>0</v>
      </c>
    </row>
    <row r="63" spans="1:18" s="1" customFormat="1" ht="12.75" x14ac:dyDescent="0.2">
      <c r="A63" s="258">
        <v>49</v>
      </c>
      <c r="B63" s="84" t="s">
        <v>202</v>
      </c>
      <c r="C63" s="91" t="s">
        <v>203</v>
      </c>
      <c r="D63" s="31">
        <v>9256</v>
      </c>
      <c r="E63" s="294"/>
      <c r="F63" s="285">
        <f t="shared" si="5"/>
        <v>0</v>
      </c>
      <c r="G63" s="294"/>
      <c r="H63" s="285"/>
      <c r="I63" s="368">
        <f t="shared" si="6"/>
        <v>0</v>
      </c>
      <c r="J63" s="286">
        <f t="shared" si="7"/>
        <v>0</v>
      </c>
      <c r="K63" s="290"/>
      <c r="L63" s="303">
        <f t="shared" si="8"/>
        <v>0</v>
      </c>
      <c r="M63" s="287"/>
      <c r="N63" s="285"/>
      <c r="O63" s="306">
        <f t="shared" si="9"/>
        <v>0</v>
      </c>
      <c r="P63" s="289"/>
      <c r="Q63" s="285"/>
      <c r="R63" s="303">
        <f t="shared" si="10"/>
        <v>0</v>
      </c>
    </row>
    <row r="64" spans="1:18" s="1" customFormat="1" ht="22.5" x14ac:dyDescent="0.2">
      <c r="A64" s="258">
        <v>50</v>
      </c>
      <c r="B64" s="84" t="s">
        <v>204</v>
      </c>
      <c r="C64" s="91" t="s">
        <v>205</v>
      </c>
      <c r="D64" s="31">
        <v>9496</v>
      </c>
      <c r="E64" s="294"/>
      <c r="F64" s="285">
        <f t="shared" si="5"/>
        <v>0</v>
      </c>
      <c r="G64" s="294"/>
      <c r="H64" s="285"/>
      <c r="I64" s="368">
        <f t="shared" si="6"/>
        <v>0</v>
      </c>
      <c r="J64" s="286">
        <f t="shared" si="7"/>
        <v>0</v>
      </c>
      <c r="K64" s="290"/>
      <c r="L64" s="303">
        <f t="shared" si="8"/>
        <v>0</v>
      </c>
      <c r="M64" s="287"/>
      <c r="N64" s="285"/>
      <c r="O64" s="306">
        <f t="shared" si="9"/>
        <v>0</v>
      </c>
      <c r="P64" s="289"/>
      <c r="Q64" s="285"/>
      <c r="R64" s="303">
        <f t="shared" si="10"/>
        <v>0</v>
      </c>
    </row>
    <row r="65" spans="1:19" s="1" customFormat="1" ht="12.75" x14ac:dyDescent="0.2">
      <c r="A65" s="258">
        <v>51</v>
      </c>
      <c r="B65" s="84" t="s">
        <v>206</v>
      </c>
      <c r="C65" s="91" t="s">
        <v>207</v>
      </c>
      <c r="D65" s="31">
        <v>22319</v>
      </c>
      <c r="E65" s="294"/>
      <c r="F65" s="285">
        <f t="shared" si="5"/>
        <v>0</v>
      </c>
      <c r="G65" s="294"/>
      <c r="H65" s="285"/>
      <c r="I65" s="368">
        <f t="shared" si="6"/>
        <v>0</v>
      </c>
      <c r="J65" s="286">
        <f t="shared" si="7"/>
        <v>0</v>
      </c>
      <c r="K65" s="290"/>
      <c r="L65" s="303">
        <f t="shared" si="8"/>
        <v>0</v>
      </c>
      <c r="M65" s="287"/>
      <c r="N65" s="285"/>
      <c r="O65" s="306">
        <f t="shared" si="9"/>
        <v>0</v>
      </c>
      <c r="P65" s="289"/>
      <c r="Q65" s="285"/>
      <c r="R65" s="303">
        <f t="shared" si="10"/>
        <v>0</v>
      </c>
    </row>
    <row r="66" spans="1:19" s="1" customFormat="1" ht="12.75" x14ac:dyDescent="0.2">
      <c r="A66" s="258">
        <v>52</v>
      </c>
      <c r="B66" s="84" t="s">
        <v>208</v>
      </c>
      <c r="C66" s="91" t="s">
        <v>209</v>
      </c>
      <c r="D66" s="31">
        <v>10826</v>
      </c>
      <c r="E66" s="294"/>
      <c r="F66" s="285">
        <f t="shared" si="5"/>
        <v>0</v>
      </c>
      <c r="G66" s="294"/>
      <c r="H66" s="285"/>
      <c r="I66" s="368">
        <f t="shared" si="6"/>
        <v>0</v>
      </c>
      <c r="J66" s="286">
        <f t="shared" si="7"/>
        <v>0</v>
      </c>
      <c r="K66" s="290"/>
      <c r="L66" s="303">
        <f t="shared" si="8"/>
        <v>0</v>
      </c>
      <c r="M66" s="287"/>
      <c r="N66" s="285"/>
      <c r="O66" s="306">
        <f t="shared" si="9"/>
        <v>0</v>
      </c>
      <c r="P66" s="289"/>
      <c r="Q66" s="285"/>
      <c r="R66" s="303">
        <f t="shared" si="10"/>
        <v>0</v>
      </c>
    </row>
    <row r="67" spans="1:19" s="1" customFormat="1" ht="12.75" x14ac:dyDescent="0.2">
      <c r="A67" s="258">
        <v>53</v>
      </c>
      <c r="B67" s="84" t="s">
        <v>1364</v>
      </c>
      <c r="C67" s="91" t="s">
        <v>1365</v>
      </c>
      <c r="D67" s="31">
        <v>153870</v>
      </c>
      <c r="E67" s="294"/>
      <c r="F67" s="285">
        <f t="shared" si="5"/>
        <v>0</v>
      </c>
      <c r="G67" s="294"/>
      <c r="H67" s="285"/>
      <c r="I67" s="368">
        <f t="shared" si="6"/>
        <v>0</v>
      </c>
      <c r="J67" s="286">
        <f t="shared" si="7"/>
        <v>0</v>
      </c>
      <c r="K67" s="290"/>
      <c r="L67" s="303">
        <f t="shared" si="8"/>
        <v>0</v>
      </c>
      <c r="M67" s="287"/>
      <c r="N67" s="310"/>
      <c r="O67" s="307">
        <f t="shared" si="9"/>
        <v>0</v>
      </c>
      <c r="P67" s="289"/>
      <c r="Q67" s="285"/>
      <c r="R67" s="303">
        <f t="shared" si="10"/>
        <v>0</v>
      </c>
    </row>
    <row r="68" spans="1:19" s="1" customFormat="1" ht="13.5" thickBot="1" x14ac:dyDescent="0.25">
      <c r="A68" s="258"/>
      <c r="B68" s="84"/>
      <c r="C68" s="91"/>
      <c r="D68" s="31"/>
      <c r="E68" s="295"/>
      <c r="F68" s="301"/>
      <c r="G68" s="295"/>
      <c r="H68" s="301"/>
      <c r="I68" s="369"/>
      <c r="J68" s="286"/>
      <c r="K68" s="291"/>
      <c r="L68" s="304"/>
      <c r="M68" s="287"/>
      <c r="N68" s="301"/>
      <c r="O68" s="308"/>
      <c r="P68" s="292"/>
      <c r="Q68" s="301"/>
      <c r="R68" s="304"/>
    </row>
    <row r="69" spans="1:19" s="14" customFormat="1" ht="23.1" customHeight="1" thickBot="1" x14ac:dyDescent="0.25">
      <c r="A69" s="13"/>
      <c r="B69" s="29"/>
      <c r="C69" s="589" t="s">
        <v>1344</v>
      </c>
      <c r="D69" s="590"/>
      <c r="E69" s="296">
        <f>SUM(E15:E68)</f>
        <v>0</v>
      </c>
      <c r="F69" s="283">
        <f>SUM(F15:F68)</f>
        <v>0</v>
      </c>
      <c r="G69" s="283">
        <f>SUM(G15:G68)</f>
        <v>0</v>
      </c>
      <c r="H69" s="640">
        <f>SUM(I15:I68)</f>
        <v>0</v>
      </c>
      <c r="I69" s="641"/>
      <c r="J69" s="283">
        <f>SUM(J15:J68)</f>
        <v>0</v>
      </c>
      <c r="K69" s="640">
        <f>SUM(L15:L68)</f>
        <v>0</v>
      </c>
      <c r="L69" s="641"/>
      <c r="M69" s="284">
        <f>SUM(M15:M68)</f>
        <v>0</v>
      </c>
      <c r="N69" s="640">
        <f>SUM(O15:O68)</f>
        <v>0</v>
      </c>
      <c r="O69" s="641"/>
      <c r="P69" s="284">
        <f>SUM(P15:P68)</f>
        <v>0</v>
      </c>
      <c r="Q69" s="640">
        <f>SUM(R15:R68)</f>
        <v>0</v>
      </c>
      <c r="R69" s="641"/>
    </row>
    <row r="70" spans="1:19" s="14" customFormat="1" ht="23.1" customHeight="1" x14ac:dyDescent="0.2">
      <c r="A70" s="20"/>
      <c r="B70" s="20"/>
      <c r="C70" s="45"/>
      <c r="D70" s="45"/>
      <c r="E70" s="46"/>
      <c r="F70" s="46"/>
      <c r="G70" s="46"/>
      <c r="H70" s="46"/>
      <c r="I70" s="46"/>
      <c r="J70" s="46"/>
      <c r="L70" s="43"/>
    </row>
    <row r="71" spans="1:19" s="14" customFormat="1" ht="23.1" customHeight="1" thickBot="1" x14ac:dyDescent="0.3">
      <c r="A71" s="20"/>
      <c r="B71" s="592" t="s">
        <v>1355</v>
      </c>
      <c r="C71" s="592"/>
      <c r="D71" s="592"/>
      <c r="E71" s="592"/>
      <c r="F71" s="592"/>
      <c r="G71" s="592"/>
      <c r="H71" s="592"/>
      <c r="I71" s="592"/>
      <c r="J71" s="592"/>
      <c r="K71" s="592"/>
      <c r="L71" s="592"/>
      <c r="M71" s="592"/>
      <c r="N71" s="593"/>
    </row>
    <row r="72" spans="1:19" s="14" customFormat="1" ht="23.1" customHeight="1" thickBot="1" x14ac:dyDescent="0.25">
      <c r="A72" s="20"/>
      <c r="B72" s="530" t="s">
        <v>1366</v>
      </c>
      <c r="C72" s="533" t="s">
        <v>1367</v>
      </c>
      <c r="D72" s="534"/>
      <c r="E72" s="530" t="s">
        <v>1570</v>
      </c>
      <c r="F72" s="591"/>
      <c r="G72" s="591"/>
      <c r="H72" s="591"/>
      <c r="I72" s="591"/>
      <c r="J72" s="591"/>
      <c r="K72" s="591"/>
      <c r="L72" s="591"/>
      <c r="M72" s="591"/>
      <c r="N72" s="542" t="s">
        <v>1578</v>
      </c>
      <c r="O72" s="543"/>
      <c r="P72" s="544"/>
      <c r="Q72" s="555" t="s">
        <v>1572</v>
      </c>
      <c r="R72" s="555"/>
      <c r="S72" s="556"/>
    </row>
    <row r="73" spans="1:19" s="14" customFormat="1" ht="23.1" customHeight="1" thickBot="1" x14ac:dyDescent="0.25">
      <c r="A73" s="20"/>
      <c r="B73" s="531"/>
      <c r="C73" s="535"/>
      <c r="D73" s="536"/>
      <c r="E73" s="559" t="s">
        <v>1352</v>
      </c>
      <c r="F73" s="560"/>
      <c r="G73" s="561"/>
      <c r="H73" s="559" t="s">
        <v>1351</v>
      </c>
      <c r="I73" s="560"/>
      <c r="J73" s="561"/>
      <c r="K73" s="542" t="s">
        <v>384</v>
      </c>
      <c r="L73" s="543"/>
      <c r="M73" s="544"/>
      <c r="N73" s="545"/>
      <c r="O73" s="546"/>
      <c r="P73" s="547"/>
      <c r="Q73" s="557"/>
      <c r="R73" s="557"/>
      <c r="S73" s="558"/>
    </row>
    <row r="74" spans="1:19" s="14" customFormat="1" ht="18.75" thickBot="1" x14ac:dyDescent="0.25">
      <c r="A74" s="20"/>
      <c r="B74" s="532"/>
      <c r="C74" s="537"/>
      <c r="D74" s="538"/>
      <c r="E74" s="47" t="s">
        <v>1353</v>
      </c>
      <c r="F74" s="47" t="s">
        <v>1417</v>
      </c>
      <c r="G74" s="47" t="s">
        <v>1363</v>
      </c>
      <c r="H74" s="47" t="s">
        <v>1353</v>
      </c>
      <c r="I74" s="47" t="s">
        <v>1417</v>
      </c>
      <c r="J74" s="47" t="s">
        <v>1363</v>
      </c>
      <c r="K74" s="47" t="s">
        <v>1353</v>
      </c>
      <c r="L74" s="47" t="s">
        <v>1417</v>
      </c>
      <c r="M74" s="47" t="s">
        <v>1363</v>
      </c>
      <c r="N74" s="47" t="s">
        <v>1353</v>
      </c>
      <c r="O74" s="86" t="s">
        <v>1417</v>
      </c>
      <c r="P74" s="87" t="s">
        <v>1363</v>
      </c>
      <c r="Q74" s="88" t="s">
        <v>1353</v>
      </c>
      <c r="R74" s="89" t="s">
        <v>1417</v>
      </c>
      <c r="S74" s="85" t="s">
        <v>1363</v>
      </c>
    </row>
    <row r="75" spans="1:19" s="14" customFormat="1" ht="23.1" customHeight="1" x14ac:dyDescent="0.2">
      <c r="A75" s="20"/>
      <c r="B75" s="364" t="s">
        <v>1359</v>
      </c>
      <c r="C75" s="638" t="s">
        <v>1356</v>
      </c>
      <c r="D75" s="639"/>
      <c r="E75" s="163">
        <f>SUM(E15:E37)</f>
        <v>0</v>
      </c>
      <c r="F75" s="163">
        <f>SUM(F15:F37)</f>
        <v>0</v>
      </c>
      <c r="G75" s="95" t="e">
        <f>E75/$E$69</f>
        <v>#DIV/0!</v>
      </c>
      <c r="H75" s="163">
        <f>SUM(G15:G37)</f>
        <v>0</v>
      </c>
      <c r="I75" s="163">
        <f>SUM(I15:I37)</f>
        <v>0</v>
      </c>
      <c r="J75" s="135" t="e">
        <f>H75/$G$69</f>
        <v>#DIV/0!</v>
      </c>
      <c r="K75" s="163">
        <f>SUM(J15:J37)</f>
        <v>0</v>
      </c>
      <c r="L75" s="163">
        <f>SUM(L15:L37)</f>
        <v>0</v>
      </c>
      <c r="M75" s="95" t="e">
        <f>K75/$J$69</f>
        <v>#DIV/0!</v>
      </c>
      <c r="N75" s="166">
        <f>SUM(M15:M37)</f>
        <v>0</v>
      </c>
      <c r="O75" s="166">
        <f>SUM(O15:O37)</f>
        <v>0</v>
      </c>
      <c r="P75" s="95" t="e">
        <f>N75/$M$69</f>
        <v>#DIV/0!</v>
      </c>
      <c r="Q75" s="169">
        <f>SUM(P15:P37)</f>
        <v>0</v>
      </c>
      <c r="R75" s="169">
        <f>SUM(R15:R37)</f>
        <v>0</v>
      </c>
      <c r="S75" s="95" t="e">
        <f>Q75/$P$69</f>
        <v>#DIV/0!</v>
      </c>
    </row>
    <row r="76" spans="1:19" s="14" customFormat="1" ht="25.5" customHeight="1" x14ac:dyDescent="0.2">
      <c r="A76" s="20"/>
      <c r="B76" s="365" t="s">
        <v>1423</v>
      </c>
      <c r="C76" s="636" t="s">
        <v>1372</v>
      </c>
      <c r="D76" s="637"/>
      <c r="E76" s="164">
        <f>SUM(E49:E67)</f>
        <v>0</v>
      </c>
      <c r="F76" s="164">
        <f>SUM(F49:F67)</f>
        <v>0</v>
      </c>
      <c r="G76" s="96" t="e">
        <f>E76/$E$69</f>
        <v>#DIV/0!</v>
      </c>
      <c r="H76" s="164">
        <f>SUM(G49:G67)</f>
        <v>0</v>
      </c>
      <c r="I76" s="164">
        <f>SUM(I49:I67)</f>
        <v>0</v>
      </c>
      <c r="J76" s="136" t="e">
        <f>H76/$G$69</f>
        <v>#DIV/0!</v>
      </c>
      <c r="K76" s="164">
        <f>SUM(J49:J67)</f>
        <v>0</v>
      </c>
      <c r="L76" s="164">
        <f>SUM(L49:L67)</f>
        <v>0</v>
      </c>
      <c r="M76" s="96" t="e">
        <f>K76/$J$69</f>
        <v>#DIV/0!</v>
      </c>
      <c r="N76" s="167">
        <f>SUM(M49:M67)</f>
        <v>0</v>
      </c>
      <c r="O76" s="167">
        <f>SUM(O49:O67)</f>
        <v>0</v>
      </c>
      <c r="P76" s="96" t="e">
        <f>N76/$M$69</f>
        <v>#DIV/0!</v>
      </c>
      <c r="Q76" s="171">
        <f>SUM(P49:P67)</f>
        <v>0</v>
      </c>
      <c r="R76" s="171">
        <f>SUM(R49:R67)</f>
        <v>0</v>
      </c>
      <c r="S76" s="96" t="e">
        <f>Q76/$P$69</f>
        <v>#DIV/0!</v>
      </c>
    </row>
    <row r="77" spans="1:19" s="14" customFormat="1" ht="23.1" customHeight="1" thickBot="1" x14ac:dyDescent="0.25">
      <c r="A77" s="20"/>
      <c r="B77" s="366" t="s">
        <v>1360</v>
      </c>
      <c r="C77" s="634" t="s">
        <v>1358</v>
      </c>
      <c r="D77" s="635"/>
      <c r="E77" s="165">
        <f>SUM(E38:E48)</f>
        <v>0</v>
      </c>
      <c r="F77" s="165">
        <f>SUM(F38:F48)</f>
        <v>0</v>
      </c>
      <c r="G77" s="97" t="e">
        <f>E77/$E$69</f>
        <v>#DIV/0!</v>
      </c>
      <c r="H77" s="165">
        <f>SUM(G38:G48)</f>
        <v>0</v>
      </c>
      <c r="I77" s="165">
        <f>SUM(I38:I48)</f>
        <v>0</v>
      </c>
      <c r="J77" s="137" t="e">
        <f>H77/$G$69</f>
        <v>#DIV/0!</v>
      </c>
      <c r="K77" s="165">
        <f>SUM(J38:J48)</f>
        <v>0</v>
      </c>
      <c r="L77" s="165">
        <f>SUM(L38:L48)</f>
        <v>0</v>
      </c>
      <c r="M77" s="97" t="e">
        <f>K77/$J$69</f>
        <v>#DIV/0!</v>
      </c>
      <c r="N77" s="168">
        <f>SUM(M38:M48)</f>
        <v>0</v>
      </c>
      <c r="O77" s="168">
        <f>SUM(O38:O48)</f>
        <v>0</v>
      </c>
      <c r="P77" s="97" t="e">
        <f>N77/$M$69</f>
        <v>#DIV/0!</v>
      </c>
      <c r="Q77" s="173">
        <f>SUM(P38:P48)</f>
        <v>0</v>
      </c>
      <c r="R77" s="173">
        <f>SUM(R38:R48)</f>
        <v>0</v>
      </c>
      <c r="S77" s="97" t="e">
        <f>Q77/$P$69</f>
        <v>#DIV/0!</v>
      </c>
    </row>
    <row r="78" spans="1:19" s="17" customFormat="1" ht="12" x14ac:dyDescent="0.2">
      <c r="A78" s="15"/>
      <c r="B78" s="15"/>
      <c r="C78" s="25"/>
      <c r="D78" s="16"/>
      <c r="E78" s="16"/>
      <c r="F78" s="14"/>
      <c r="G78" s="14"/>
      <c r="H78" s="14"/>
      <c r="I78" s="14"/>
      <c r="J78" s="14"/>
      <c r="L78" s="44"/>
    </row>
    <row r="79" spans="1:19" s="17" customFormat="1" ht="12.75" x14ac:dyDescent="0.2">
      <c r="A79" s="36"/>
      <c r="B79" s="36"/>
      <c r="C79" s="68"/>
      <c r="D79" s="39"/>
      <c r="E79" s="36"/>
      <c r="L79" s="44"/>
    </row>
    <row r="80" spans="1:19" s="17" customFormat="1" ht="12.75" x14ac:dyDescent="0.2">
      <c r="A80" s="36"/>
      <c r="B80" s="36"/>
      <c r="C80" s="68"/>
      <c r="D80" s="39"/>
      <c r="E80" s="36"/>
      <c r="L80" s="44"/>
    </row>
    <row r="81" spans="1:11" s="69" customFormat="1" ht="18" customHeight="1" x14ac:dyDescent="0.2">
      <c r="B81" s="70" t="s">
        <v>1566</v>
      </c>
      <c r="C81" s="62"/>
      <c r="D81" s="71" t="s">
        <v>1564</v>
      </c>
      <c r="E81" s="72"/>
      <c r="G81" s="73"/>
      <c r="H81" s="569" t="s">
        <v>1568</v>
      </c>
      <c r="I81" s="570"/>
      <c r="J81" s="570"/>
      <c r="K81" s="570"/>
    </row>
    <row r="82" spans="1:11" s="69" customFormat="1" ht="14.25" customHeight="1" x14ac:dyDescent="0.2">
      <c r="A82" s="74"/>
      <c r="B82" s="72"/>
      <c r="C82" s="75"/>
      <c r="D82" s="76"/>
      <c r="E82" s="76"/>
      <c r="H82" s="568"/>
      <c r="I82" s="568"/>
      <c r="J82" s="568"/>
      <c r="K82" s="568"/>
    </row>
    <row r="83" spans="1:11" s="69" customFormat="1" ht="16.5" customHeight="1" x14ac:dyDescent="0.2">
      <c r="B83" s="77" t="s">
        <v>1567</v>
      </c>
      <c r="C83" s="63"/>
      <c r="H83" s="568"/>
      <c r="I83" s="568"/>
      <c r="J83" s="568"/>
      <c r="K83" s="568"/>
    </row>
    <row r="84" spans="1:11" x14ac:dyDescent="0.25">
      <c r="C84" s="27"/>
    </row>
    <row r="85" spans="1:11" x14ac:dyDescent="0.25">
      <c r="C85" s="27"/>
    </row>
    <row r="86" spans="1:11" x14ac:dyDescent="0.25">
      <c r="C86" s="27"/>
    </row>
    <row r="91" spans="1:11" x14ac:dyDescent="0.25">
      <c r="C91" s="25"/>
    </row>
    <row r="92" spans="1:11" x14ac:dyDescent="0.25">
      <c r="C92" s="25"/>
    </row>
    <row r="93" spans="1:11" x14ac:dyDescent="0.25">
      <c r="C93" s="28"/>
    </row>
    <row r="94" spans="1:11" x14ac:dyDescent="0.25">
      <c r="C94" s="25"/>
    </row>
  </sheetData>
  <sheetProtection algorithmName="SHA-512" hashValue="/TJdrCutLdZ80ehPu51rChX01QUO9H8ElZMOZPMKHLJNJ+oTVD144TSxkhf00Br1A+Nj7gxdWwfzx7KMIlyJgw==" saltValue="fDevpEpxHT41aRS4ByaMcQ==" spinCount="100000" sheet="1" formatRows="0" insertColumns="0"/>
  <mergeCells count="45">
    <mergeCell ref="Q14:R14"/>
    <mergeCell ref="M11:O12"/>
    <mergeCell ref="P11:R12"/>
    <mergeCell ref="Q13:R13"/>
    <mergeCell ref="H82:K83"/>
    <mergeCell ref="H69:I69"/>
    <mergeCell ref="K69:L69"/>
    <mergeCell ref="N69:O69"/>
    <mergeCell ref="Q69:R69"/>
    <mergeCell ref="N72:P73"/>
    <mergeCell ref="E72:M72"/>
    <mergeCell ref="N13:O13"/>
    <mergeCell ref="H14:I14"/>
    <mergeCell ref="K14:L14"/>
    <mergeCell ref="N14:O14"/>
    <mergeCell ref="H81:K81"/>
    <mergeCell ref="D3:L3"/>
    <mergeCell ref="C5:O5"/>
    <mergeCell ref="C6:O6"/>
    <mergeCell ref="C77:D77"/>
    <mergeCell ref="B71:N71"/>
    <mergeCell ref="F7:H7"/>
    <mergeCell ref="C76:D76"/>
    <mergeCell ref="C75:D75"/>
    <mergeCell ref="E12:F12"/>
    <mergeCell ref="G12:I12"/>
    <mergeCell ref="J12:L12"/>
    <mergeCell ref="H13:I13"/>
    <mergeCell ref="K13:L13"/>
    <mergeCell ref="Q1:R1"/>
    <mergeCell ref="Q72:S73"/>
    <mergeCell ref="E73:G73"/>
    <mergeCell ref="H73:J73"/>
    <mergeCell ref="K73:M73"/>
    <mergeCell ref="A9:M9"/>
    <mergeCell ref="A11:A13"/>
    <mergeCell ref="C69:D69"/>
    <mergeCell ref="B72:B74"/>
    <mergeCell ref="C72:D74"/>
    <mergeCell ref="D11:D13"/>
    <mergeCell ref="C11:C13"/>
    <mergeCell ref="B11:B13"/>
    <mergeCell ref="E11:L11"/>
    <mergeCell ref="M1:O1"/>
    <mergeCell ref="A1:E1"/>
  </mergeCells>
  <phoneticPr fontId="0" type="noConversion"/>
  <hyperlinks>
    <hyperlink ref="Q1:R1" location="'Почетна страна'!G8" display="Врати се на почетна страна" xr:uid="{653AC605-6347-4489-A5AC-8786227AB671}"/>
  </hyperlinks>
  <printOptions horizontalCentered="1"/>
  <pageMargins left="0.23622047244094491" right="0.23622047244094491" top="0.51181102362204722" bottom="0.51181102362204722" header="0.31496062992125984" footer="0.31496062992125984"/>
  <pageSetup paperSize="9" scale="71" orientation="landscape" r:id="rId1"/>
  <headerFooter alignWithMargins="0">
    <oddFooter>&amp;C&amp;8&amp;P</oddFooter>
  </headerFooter>
  <rowBreaks count="2" manualBreakCount="2">
    <brk id="39" max="16383" man="1"/>
    <brk id="6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7F7F-FDAE-4DBC-8711-5F65A4ED2828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8.710937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855468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1622</v>
      </c>
      <c r="N1" s="506"/>
      <c r="O1" s="507"/>
      <c r="P1" s="370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8" x14ac:dyDescent="0.25">
      <c r="A9" s="6"/>
      <c r="B9" s="3"/>
      <c r="C9" s="514" t="s">
        <v>1453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258">
        <v>1</v>
      </c>
      <c r="B15" s="274" t="s">
        <v>210</v>
      </c>
      <c r="C15" s="40" t="s">
        <v>211</v>
      </c>
      <c r="D15" s="31">
        <v>185512</v>
      </c>
      <c r="E15" s="311"/>
      <c r="F15" s="312">
        <f>E15*D15</f>
        <v>0</v>
      </c>
      <c r="G15" s="313"/>
      <c r="H15" s="314"/>
      <c r="I15" s="315">
        <f t="shared" ref="I15:I43" si="0">G15*D15</f>
        <v>0</v>
      </c>
      <c r="J15" s="189">
        <f t="shared" ref="J15:J43" si="1">E15+G15</f>
        <v>0</v>
      </c>
      <c r="K15" s="316"/>
      <c r="L15" s="317">
        <f t="shared" ref="L15:L43" si="2">J15*D15</f>
        <v>0</v>
      </c>
      <c r="M15" s="190"/>
      <c r="N15" s="314"/>
      <c r="O15" s="388">
        <f t="shared" ref="O15:O43" si="3">M15*D15</f>
        <v>0</v>
      </c>
      <c r="P15" s="319"/>
      <c r="Q15" s="314"/>
      <c r="R15" s="317">
        <f t="shared" ref="R15:R43" si="4">P15*D15</f>
        <v>0</v>
      </c>
    </row>
    <row r="16" spans="1:18" s="1" customFormat="1" ht="12.75" x14ac:dyDescent="0.2">
      <c r="A16" s="258">
        <v>2</v>
      </c>
      <c r="B16" s="274" t="s">
        <v>212</v>
      </c>
      <c r="C16" s="259" t="s">
        <v>213</v>
      </c>
      <c r="D16" s="31">
        <v>169500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87">
        <f t="shared" si="3"/>
        <v>0</v>
      </c>
      <c r="P16" s="319"/>
      <c r="Q16" s="322"/>
      <c r="R16" s="325">
        <f t="shared" si="4"/>
        <v>0</v>
      </c>
    </row>
    <row r="17" spans="1:18" s="1" customFormat="1" ht="22.5" x14ac:dyDescent="0.2">
      <c r="A17" s="258">
        <v>3</v>
      </c>
      <c r="B17" s="274" t="s">
        <v>214</v>
      </c>
      <c r="C17" s="40" t="s">
        <v>215</v>
      </c>
      <c r="D17" s="31">
        <v>120786</v>
      </c>
      <c r="E17" s="320"/>
      <c r="F17" s="321">
        <f t="shared" ref="F17:F43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87">
        <f t="shared" si="3"/>
        <v>0</v>
      </c>
      <c r="P17" s="319"/>
      <c r="Q17" s="322"/>
      <c r="R17" s="325">
        <f t="shared" si="4"/>
        <v>0</v>
      </c>
    </row>
    <row r="18" spans="1:18" s="1" customFormat="1" ht="22.5" x14ac:dyDescent="0.2">
      <c r="A18" s="258">
        <v>4</v>
      </c>
      <c r="B18" s="274" t="s">
        <v>216</v>
      </c>
      <c r="C18" s="40" t="s">
        <v>217</v>
      </c>
      <c r="D18" s="31">
        <v>104617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87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258">
        <v>5</v>
      </c>
      <c r="B19" s="274" t="s">
        <v>218</v>
      </c>
      <c r="C19" s="40" t="s">
        <v>219</v>
      </c>
      <c r="D19" s="31">
        <v>73439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87">
        <f t="shared" si="3"/>
        <v>0</v>
      </c>
      <c r="P19" s="319"/>
      <c r="Q19" s="322"/>
      <c r="R19" s="325">
        <f t="shared" si="4"/>
        <v>0</v>
      </c>
    </row>
    <row r="20" spans="1:18" s="1" customFormat="1" ht="22.5" x14ac:dyDescent="0.2">
      <c r="A20" s="258">
        <v>6</v>
      </c>
      <c r="B20" s="274" t="s">
        <v>220</v>
      </c>
      <c r="C20" s="40" t="s">
        <v>221</v>
      </c>
      <c r="D20" s="31">
        <v>82281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87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258">
        <v>7</v>
      </c>
      <c r="B21" s="274" t="s">
        <v>222</v>
      </c>
      <c r="C21" s="40" t="s">
        <v>223</v>
      </c>
      <c r="D21" s="31">
        <v>53996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87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258">
        <v>8</v>
      </c>
      <c r="B22" s="274" t="s">
        <v>224</v>
      </c>
      <c r="C22" s="40" t="s">
        <v>225</v>
      </c>
      <c r="D22" s="31">
        <v>84468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87">
        <f t="shared" si="3"/>
        <v>0</v>
      </c>
      <c r="P22" s="319"/>
      <c r="Q22" s="322"/>
      <c r="R22" s="325">
        <f t="shared" si="4"/>
        <v>0</v>
      </c>
    </row>
    <row r="23" spans="1:18" s="1" customFormat="1" ht="22.5" x14ac:dyDescent="0.2">
      <c r="A23" s="258">
        <v>9</v>
      </c>
      <c r="B23" s="274" t="s">
        <v>226</v>
      </c>
      <c r="C23" s="40" t="s">
        <v>227</v>
      </c>
      <c r="D23" s="31">
        <v>97791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87">
        <f t="shared" si="3"/>
        <v>0</v>
      </c>
      <c r="P23" s="319"/>
      <c r="Q23" s="322"/>
      <c r="R23" s="325">
        <f t="shared" si="4"/>
        <v>0</v>
      </c>
    </row>
    <row r="24" spans="1:18" s="1" customFormat="1" ht="22.5" x14ac:dyDescent="0.2">
      <c r="A24" s="258">
        <v>10</v>
      </c>
      <c r="B24" s="274" t="s">
        <v>228</v>
      </c>
      <c r="C24" s="40" t="s">
        <v>229</v>
      </c>
      <c r="D24" s="31">
        <v>36567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87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258">
        <v>11</v>
      </c>
      <c r="B25" s="274" t="s">
        <v>230</v>
      </c>
      <c r="C25" s="40" t="s">
        <v>353</v>
      </c>
      <c r="D25" s="31">
        <v>55904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87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258">
        <v>12</v>
      </c>
      <c r="B26" s="274" t="s">
        <v>231</v>
      </c>
      <c r="C26" s="40" t="s">
        <v>354</v>
      </c>
      <c r="D26" s="31">
        <v>44986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87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258">
        <v>13</v>
      </c>
      <c r="B27" s="274" t="s">
        <v>232</v>
      </c>
      <c r="C27" s="40" t="s">
        <v>233</v>
      </c>
      <c r="D27" s="31">
        <v>80890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87">
        <f t="shared" si="3"/>
        <v>0</v>
      </c>
      <c r="P27" s="319"/>
      <c r="Q27" s="322"/>
      <c r="R27" s="325">
        <f t="shared" si="4"/>
        <v>0</v>
      </c>
    </row>
    <row r="28" spans="1:18" s="1" customFormat="1" ht="33.75" x14ac:dyDescent="0.2">
      <c r="A28" s="258">
        <v>14</v>
      </c>
      <c r="B28" s="274" t="s">
        <v>234</v>
      </c>
      <c r="C28" s="40" t="s">
        <v>235</v>
      </c>
      <c r="D28" s="31">
        <v>74352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87">
        <f t="shared" si="3"/>
        <v>0</v>
      </c>
      <c r="P28" s="319"/>
      <c r="Q28" s="322"/>
      <c r="R28" s="325">
        <f t="shared" si="4"/>
        <v>0</v>
      </c>
    </row>
    <row r="29" spans="1:18" s="1" customFormat="1" ht="33.75" x14ac:dyDescent="0.2">
      <c r="A29" s="258">
        <v>15</v>
      </c>
      <c r="B29" s="274" t="s">
        <v>236</v>
      </c>
      <c r="C29" s="40" t="s">
        <v>237</v>
      </c>
      <c r="D29" s="31">
        <v>42410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87">
        <f t="shared" si="3"/>
        <v>0</v>
      </c>
      <c r="P29" s="319"/>
      <c r="Q29" s="322"/>
      <c r="R29" s="325">
        <f t="shared" si="4"/>
        <v>0</v>
      </c>
    </row>
    <row r="30" spans="1:18" s="1" customFormat="1" ht="33.75" x14ac:dyDescent="0.2">
      <c r="A30" s="258">
        <v>16</v>
      </c>
      <c r="B30" s="274" t="s">
        <v>238</v>
      </c>
      <c r="C30" s="40" t="s">
        <v>239</v>
      </c>
      <c r="D30" s="31">
        <v>68740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87">
        <f t="shared" si="3"/>
        <v>0</v>
      </c>
      <c r="P30" s="319"/>
      <c r="Q30" s="322"/>
      <c r="R30" s="325">
        <f t="shared" si="4"/>
        <v>0</v>
      </c>
    </row>
    <row r="31" spans="1:18" s="1" customFormat="1" ht="22.5" x14ac:dyDescent="0.2">
      <c r="A31" s="258">
        <v>17</v>
      </c>
      <c r="B31" s="274" t="s">
        <v>240</v>
      </c>
      <c r="C31" s="40" t="s">
        <v>241</v>
      </c>
      <c r="D31" s="31">
        <v>43973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87">
        <f t="shared" si="3"/>
        <v>0</v>
      </c>
      <c r="P31" s="319"/>
      <c r="Q31" s="322"/>
      <c r="R31" s="325">
        <f t="shared" si="4"/>
        <v>0</v>
      </c>
    </row>
    <row r="32" spans="1:18" s="1" customFormat="1" ht="22.5" x14ac:dyDescent="0.2">
      <c r="A32" s="258">
        <v>18</v>
      </c>
      <c r="B32" s="274" t="s">
        <v>242</v>
      </c>
      <c r="C32" s="40" t="s">
        <v>243</v>
      </c>
      <c r="D32" s="31">
        <v>36400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87">
        <f t="shared" si="3"/>
        <v>0</v>
      </c>
      <c r="P32" s="319"/>
      <c r="Q32" s="322"/>
      <c r="R32" s="325">
        <f t="shared" si="4"/>
        <v>0</v>
      </c>
    </row>
    <row r="33" spans="1:19" s="1" customFormat="1" ht="12.75" x14ac:dyDescent="0.2">
      <c r="A33" s="258">
        <v>19</v>
      </c>
      <c r="B33" s="274" t="s">
        <v>244</v>
      </c>
      <c r="C33" s="40" t="s">
        <v>245</v>
      </c>
      <c r="D33" s="31">
        <v>62038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87">
        <f t="shared" si="3"/>
        <v>0</v>
      </c>
      <c r="P33" s="319"/>
      <c r="Q33" s="322"/>
      <c r="R33" s="325">
        <f t="shared" si="4"/>
        <v>0</v>
      </c>
    </row>
    <row r="34" spans="1:19" s="1" customFormat="1" ht="12.75" x14ac:dyDescent="0.2">
      <c r="A34" s="258">
        <v>20</v>
      </c>
      <c r="B34" s="274" t="s">
        <v>246</v>
      </c>
      <c r="C34" s="40" t="s">
        <v>247</v>
      </c>
      <c r="D34" s="31">
        <v>34089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87">
        <f t="shared" si="3"/>
        <v>0</v>
      </c>
      <c r="P34" s="319"/>
      <c r="Q34" s="322"/>
      <c r="R34" s="325">
        <f t="shared" si="4"/>
        <v>0</v>
      </c>
    </row>
    <row r="35" spans="1:19" s="1" customFormat="1" ht="12.75" x14ac:dyDescent="0.2">
      <c r="A35" s="258">
        <v>21</v>
      </c>
      <c r="B35" s="274" t="s">
        <v>248</v>
      </c>
      <c r="C35" s="259" t="s">
        <v>249</v>
      </c>
      <c r="D35" s="31">
        <v>25440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87">
        <f t="shared" si="3"/>
        <v>0</v>
      </c>
      <c r="P35" s="319"/>
      <c r="Q35" s="322"/>
      <c r="R35" s="325">
        <f t="shared" si="4"/>
        <v>0</v>
      </c>
    </row>
    <row r="36" spans="1:19" s="1" customFormat="1" ht="33.75" x14ac:dyDescent="0.2">
      <c r="A36" s="258">
        <v>22</v>
      </c>
      <c r="B36" s="274" t="s">
        <v>250</v>
      </c>
      <c r="C36" s="40" t="s">
        <v>251</v>
      </c>
      <c r="D36" s="31">
        <v>35060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87">
        <f t="shared" si="3"/>
        <v>0</v>
      </c>
      <c r="P36" s="319"/>
      <c r="Q36" s="322"/>
      <c r="R36" s="325">
        <f t="shared" si="4"/>
        <v>0</v>
      </c>
    </row>
    <row r="37" spans="1:19" s="1" customFormat="1" ht="33.75" x14ac:dyDescent="0.2">
      <c r="A37" s="258">
        <v>23</v>
      </c>
      <c r="B37" s="274" t="s">
        <v>252</v>
      </c>
      <c r="C37" s="40" t="s">
        <v>253</v>
      </c>
      <c r="D37" s="31">
        <v>26414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87">
        <f t="shared" si="3"/>
        <v>0</v>
      </c>
      <c r="P37" s="319"/>
      <c r="Q37" s="322"/>
      <c r="R37" s="325">
        <f t="shared" si="4"/>
        <v>0</v>
      </c>
    </row>
    <row r="38" spans="1:19" s="1" customFormat="1" ht="22.5" x14ac:dyDescent="0.2">
      <c r="A38" s="258">
        <v>24</v>
      </c>
      <c r="B38" s="274" t="s">
        <v>254</v>
      </c>
      <c r="C38" s="40" t="s">
        <v>255</v>
      </c>
      <c r="D38" s="31">
        <v>51924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87">
        <f t="shared" si="3"/>
        <v>0</v>
      </c>
      <c r="P38" s="319"/>
      <c r="Q38" s="322"/>
      <c r="R38" s="325">
        <f t="shared" si="4"/>
        <v>0</v>
      </c>
    </row>
    <row r="39" spans="1:19" s="1" customFormat="1" ht="22.5" x14ac:dyDescent="0.2">
      <c r="A39" s="258">
        <v>25</v>
      </c>
      <c r="B39" s="274" t="s">
        <v>256</v>
      </c>
      <c r="C39" s="40" t="s">
        <v>257</v>
      </c>
      <c r="D39" s="31">
        <v>33541</v>
      </c>
      <c r="E39" s="320"/>
      <c r="F39" s="321">
        <f t="shared" si="5"/>
        <v>0</v>
      </c>
      <c r="G39" s="313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87">
        <f t="shared" si="3"/>
        <v>0</v>
      </c>
      <c r="P39" s="319"/>
      <c r="Q39" s="322"/>
      <c r="R39" s="325">
        <f t="shared" si="4"/>
        <v>0</v>
      </c>
    </row>
    <row r="40" spans="1:19" s="1" customFormat="1" ht="22.5" x14ac:dyDescent="0.2">
      <c r="A40" s="258">
        <v>26</v>
      </c>
      <c r="B40" s="274" t="s">
        <v>258</v>
      </c>
      <c r="C40" s="40" t="s">
        <v>259</v>
      </c>
      <c r="D40" s="31">
        <v>41238</v>
      </c>
      <c r="E40" s="320"/>
      <c r="F40" s="321">
        <f t="shared" si="5"/>
        <v>0</v>
      </c>
      <c r="G40" s="313"/>
      <c r="H40" s="322"/>
      <c r="I40" s="323">
        <f t="shared" si="0"/>
        <v>0</v>
      </c>
      <c r="J40" s="189">
        <f t="shared" si="1"/>
        <v>0</v>
      </c>
      <c r="K40" s="324"/>
      <c r="L40" s="325">
        <f t="shared" si="2"/>
        <v>0</v>
      </c>
      <c r="M40" s="190"/>
      <c r="N40" s="322"/>
      <c r="O40" s="387">
        <f t="shared" si="3"/>
        <v>0</v>
      </c>
      <c r="P40" s="319"/>
      <c r="Q40" s="322"/>
      <c r="R40" s="325">
        <f t="shared" si="4"/>
        <v>0</v>
      </c>
    </row>
    <row r="41" spans="1:19" s="1" customFormat="1" ht="22.5" x14ac:dyDescent="0.2">
      <c r="A41" s="258">
        <v>27</v>
      </c>
      <c r="B41" s="274" t="s">
        <v>260</v>
      </c>
      <c r="C41" s="40" t="s">
        <v>261</v>
      </c>
      <c r="D41" s="31">
        <v>26027</v>
      </c>
      <c r="E41" s="320"/>
      <c r="F41" s="321">
        <f t="shared" si="5"/>
        <v>0</v>
      </c>
      <c r="G41" s="313"/>
      <c r="H41" s="322"/>
      <c r="I41" s="323">
        <f t="shared" si="0"/>
        <v>0</v>
      </c>
      <c r="J41" s="189">
        <f t="shared" si="1"/>
        <v>0</v>
      </c>
      <c r="K41" s="324"/>
      <c r="L41" s="325">
        <f t="shared" si="2"/>
        <v>0</v>
      </c>
      <c r="M41" s="190"/>
      <c r="N41" s="322"/>
      <c r="O41" s="387">
        <f t="shared" si="3"/>
        <v>0</v>
      </c>
      <c r="P41" s="319"/>
      <c r="Q41" s="322"/>
      <c r="R41" s="325">
        <f t="shared" si="4"/>
        <v>0</v>
      </c>
    </row>
    <row r="42" spans="1:19" s="1" customFormat="1" ht="12.75" x14ac:dyDescent="0.2">
      <c r="A42" s="258">
        <v>28</v>
      </c>
      <c r="B42" s="274" t="s">
        <v>262</v>
      </c>
      <c r="C42" s="40" t="s">
        <v>263</v>
      </c>
      <c r="D42" s="31">
        <v>27955</v>
      </c>
      <c r="E42" s="320"/>
      <c r="F42" s="321">
        <f t="shared" si="5"/>
        <v>0</v>
      </c>
      <c r="G42" s="313"/>
      <c r="H42" s="322"/>
      <c r="I42" s="323">
        <f t="shared" si="0"/>
        <v>0</v>
      </c>
      <c r="J42" s="189">
        <f t="shared" si="1"/>
        <v>0</v>
      </c>
      <c r="K42" s="324"/>
      <c r="L42" s="325">
        <f t="shared" si="2"/>
        <v>0</v>
      </c>
      <c r="M42" s="190"/>
      <c r="N42" s="322"/>
      <c r="O42" s="387">
        <f t="shared" si="3"/>
        <v>0</v>
      </c>
      <c r="P42" s="319"/>
      <c r="Q42" s="322"/>
      <c r="R42" s="325">
        <f t="shared" si="4"/>
        <v>0</v>
      </c>
    </row>
    <row r="43" spans="1:19" s="1" customFormat="1" ht="12.75" x14ac:dyDescent="0.2">
      <c r="A43" s="258">
        <v>29</v>
      </c>
      <c r="B43" s="274" t="s">
        <v>264</v>
      </c>
      <c r="C43" s="40" t="s">
        <v>265</v>
      </c>
      <c r="D43" s="31">
        <v>15917</v>
      </c>
      <c r="E43" s="320"/>
      <c r="F43" s="321">
        <f t="shared" si="5"/>
        <v>0</v>
      </c>
      <c r="G43" s="313"/>
      <c r="H43" s="322"/>
      <c r="I43" s="323">
        <f t="shared" si="0"/>
        <v>0</v>
      </c>
      <c r="J43" s="189">
        <f t="shared" si="1"/>
        <v>0</v>
      </c>
      <c r="K43" s="324"/>
      <c r="L43" s="325">
        <f t="shared" si="2"/>
        <v>0</v>
      </c>
      <c r="M43" s="190"/>
      <c r="N43" s="322"/>
      <c r="O43" s="387">
        <f t="shared" si="3"/>
        <v>0</v>
      </c>
      <c r="P43" s="319"/>
      <c r="Q43" s="322"/>
      <c r="R43" s="325">
        <f t="shared" si="4"/>
        <v>0</v>
      </c>
    </row>
    <row r="44" spans="1:19" s="1" customFormat="1" ht="13.5" thickBot="1" x14ac:dyDescent="0.25">
      <c r="A44" s="258"/>
      <c r="B44" s="274"/>
      <c r="C44" s="32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389"/>
      <c r="P44" s="192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586">
        <f>SUM(I15:I44)</f>
        <v>0</v>
      </c>
      <c r="I45" s="587"/>
      <c r="J45" s="194">
        <f>SUM(J15:J44)</f>
        <v>0</v>
      </c>
      <c r="K45" s="586">
        <f>SUM(L15:L44)</f>
        <v>0</v>
      </c>
      <c r="L45" s="587"/>
      <c r="M45" s="195">
        <f>SUM(M15:M44)</f>
        <v>0</v>
      </c>
      <c r="N45" s="586">
        <f>SUM(O15:O44)</f>
        <v>0</v>
      </c>
      <c r="O45" s="587"/>
      <c r="P45" s="195">
        <f>SUM(P15:P44)</f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648" t="s">
        <v>1366</v>
      </c>
      <c r="C48" s="642" t="s">
        <v>1367</v>
      </c>
      <c r="D48" s="643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649"/>
      <c r="C49" s="644"/>
      <c r="D49" s="645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94"/>
      <c r="C50" s="646"/>
      <c r="D50" s="647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1373</v>
      </c>
      <c r="C51" s="575" t="s">
        <v>1356</v>
      </c>
      <c r="D51" s="575"/>
      <c r="E51" s="372">
        <f>SUM(E15:E26)</f>
        <v>0</v>
      </c>
      <c r="F51" s="372">
        <f>SUM(F15:F26)</f>
        <v>0</v>
      </c>
      <c r="G51" s="95" t="e">
        <f>E51/$E$45</f>
        <v>#DIV/0!</v>
      </c>
      <c r="H51" s="372">
        <f>SUM(G15:G26)</f>
        <v>0</v>
      </c>
      <c r="I51" s="372">
        <f>SUM(I15:I26)</f>
        <v>0</v>
      </c>
      <c r="J51" s="381" t="e">
        <f>H51/$G$45</f>
        <v>#DIV/0!</v>
      </c>
      <c r="K51" s="372">
        <f>SUM(J15:J26)</f>
        <v>0</v>
      </c>
      <c r="L51" s="372">
        <f>SUM(L15:L26)</f>
        <v>0</v>
      </c>
      <c r="M51" s="95" t="e">
        <f>K51/$J$45</f>
        <v>#DIV/0!</v>
      </c>
      <c r="N51" s="375">
        <f>SUM(M15:M26)</f>
        <v>0</v>
      </c>
      <c r="O51" s="375">
        <f>SUM(O15:O26)</f>
        <v>0</v>
      </c>
      <c r="P51" s="95" t="e">
        <f>N51/$M$45</f>
        <v>#DIV/0!</v>
      </c>
      <c r="Q51" s="384">
        <f>SUM(P15:P26)</f>
        <v>0</v>
      </c>
      <c r="R51" s="380">
        <f>SUM(R15:R26)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1375</v>
      </c>
      <c r="C52" s="578" t="s">
        <v>1372</v>
      </c>
      <c r="D52" s="578"/>
      <c r="E52" s="373">
        <f>SUM(E33:E44)</f>
        <v>0</v>
      </c>
      <c r="F52" s="373">
        <f>SUM(F33:F44)</f>
        <v>0</v>
      </c>
      <c r="G52" s="96" t="e">
        <f>E52/$E$45</f>
        <v>#DIV/0!</v>
      </c>
      <c r="H52" s="373">
        <f>SUM(G33:G44)</f>
        <v>0</v>
      </c>
      <c r="I52" s="373">
        <f>SUM(I33:I44)</f>
        <v>0</v>
      </c>
      <c r="J52" s="382" t="e">
        <f>H52/$G$45</f>
        <v>#DIV/0!</v>
      </c>
      <c r="K52" s="373">
        <f>SUM(J33:J44)</f>
        <v>0</v>
      </c>
      <c r="L52" s="373">
        <f>SUM(L33:L44)</f>
        <v>0</v>
      </c>
      <c r="M52" s="96" t="e">
        <f>K52/$J$45</f>
        <v>#DIV/0!</v>
      </c>
      <c r="N52" s="376">
        <f>SUM(M33:M44)</f>
        <v>0</v>
      </c>
      <c r="O52" s="376">
        <f>SUM(O33:O44)</f>
        <v>0</v>
      </c>
      <c r="P52" s="96" t="e">
        <f>N52/$M$45</f>
        <v>#DIV/0!</v>
      </c>
      <c r="Q52" s="385">
        <f>SUM(P33:P44)</f>
        <v>0</v>
      </c>
      <c r="R52" s="379">
        <f>SUM(R33:R44)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1374</v>
      </c>
      <c r="C53" s="571" t="s">
        <v>1358</v>
      </c>
      <c r="D53" s="571"/>
      <c r="E53" s="374">
        <f>SUM(E27:E32)</f>
        <v>0</v>
      </c>
      <c r="F53" s="374">
        <f>SUM(F27:F32)</f>
        <v>0</v>
      </c>
      <c r="G53" s="97" t="e">
        <f>E53/$E$45</f>
        <v>#DIV/0!</v>
      </c>
      <c r="H53" s="374">
        <f>SUM(G27:G32)</f>
        <v>0</v>
      </c>
      <c r="I53" s="374">
        <f>SUM(I27:I32)</f>
        <v>0</v>
      </c>
      <c r="J53" s="383" t="e">
        <f>H53/$G$45</f>
        <v>#DIV/0!</v>
      </c>
      <c r="K53" s="374">
        <f>SUM(J27:J32)</f>
        <v>0</v>
      </c>
      <c r="L53" s="374">
        <f>SUM(L27:L32)</f>
        <v>0</v>
      </c>
      <c r="M53" s="97" t="e">
        <f>K53/$J$45</f>
        <v>#DIV/0!</v>
      </c>
      <c r="N53" s="377">
        <f>SUM(M27:M32)</f>
        <v>0</v>
      </c>
      <c r="O53" s="377">
        <f>SUM(O27:O32)</f>
        <v>0</v>
      </c>
      <c r="P53" s="97" t="e">
        <f>N53/$M$45</f>
        <v>#DIV/0!</v>
      </c>
      <c r="Q53" s="386">
        <f>SUM(P27:P32)</f>
        <v>0</v>
      </c>
      <c r="R53" s="378">
        <f>SUM(R27:R32)</f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  <c r="O54" s="44"/>
      <c r="R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.75" x14ac:dyDescent="0.2">
      <c r="A56" s="36"/>
      <c r="B56" s="36"/>
      <c r="C56" s="68"/>
      <c r="D56" s="39"/>
      <c r="E56" s="36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3:3" x14ac:dyDescent="0.25">
      <c r="C67" s="25"/>
    </row>
    <row r="68" spans="3:3" x14ac:dyDescent="0.25">
      <c r="C68" s="25"/>
    </row>
    <row r="69" spans="3:3" x14ac:dyDescent="0.25">
      <c r="C69" s="28"/>
    </row>
    <row r="70" spans="3:3" x14ac:dyDescent="0.25">
      <c r="C70" s="25"/>
    </row>
  </sheetData>
  <sheetProtection algorithmName="SHA-512" hashValue="99JAVSJaMFHtSn2abAENp8/8lDzcTThv5wG/c8wR9qedyJ1qDdxD9a81AUKXsjvB8XPWUZFsGtzKwC+RHraIlw==" saltValue="xf0FBYbFG/fCcpudmRhZkw==" spinCount="100000" sheet="1" formatRows="0" insertColumns="0"/>
  <mergeCells count="45">
    <mergeCell ref="Q48:S49"/>
    <mergeCell ref="E49:G49"/>
    <mergeCell ref="H49:J49"/>
    <mergeCell ref="K49:M49"/>
    <mergeCell ref="E12:F12"/>
    <mergeCell ref="H14:I14"/>
    <mergeCell ref="K14:L14"/>
    <mergeCell ref="N14:O14"/>
    <mergeCell ref="Q14:R14"/>
    <mergeCell ref="Q45:R45"/>
    <mergeCell ref="B11:B13"/>
    <mergeCell ref="C45:D45"/>
    <mergeCell ref="Q1:R1"/>
    <mergeCell ref="M1:O1"/>
    <mergeCell ref="A1:E1"/>
    <mergeCell ref="D3:L3"/>
    <mergeCell ref="C5:O5"/>
    <mergeCell ref="A11:A13"/>
    <mergeCell ref="C11:C13"/>
    <mergeCell ref="D11:D13"/>
    <mergeCell ref="H13:I13"/>
    <mergeCell ref="K13:L13"/>
    <mergeCell ref="N13:O13"/>
    <mergeCell ref="Q13:R13"/>
    <mergeCell ref="C6:O6"/>
    <mergeCell ref="F7:H7"/>
    <mergeCell ref="H57:K57"/>
    <mergeCell ref="H58:K59"/>
    <mergeCell ref="H45:I45"/>
    <mergeCell ref="K45:L45"/>
    <mergeCell ref="C51:D51"/>
    <mergeCell ref="C52:D52"/>
    <mergeCell ref="C53:D53"/>
    <mergeCell ref="C48:D50"/>
    <mergeCell ref="E48:M48"/>
    <mergeCell ref="B47:N47"/>
    <mergeCell ref="B48:B50"/>
    <mergeCell ref="N48:P49"/>
    <mergeCell ref="N45:O45"/>
    <mergeCell ref="C9:O9"/>
    <mergeCell ref="E11:L11"/>
    <mergeCell ref="M11:O12"/>
    <mergeCell ref="P11:R12"/>
    <mergeCell ref="G12:I12"/>
    <mergeCell ref="J12:L12"/>
  </mergeCells>
  <hyperlinks>
    <hyperlink ref="Q1:R1" location="'Почетна страна'!G8" display="Врати се на почетна страна" xr:uid="{AD207DE3-34F0-4F2F-B4C9-4E79711E80D9}"/>
  </hyperlinks>
  <printOptions horizontalCentered="1"/>
  <pageMargins left="0.23622047244094491" right="0.23622047244094491" top="0.51181102362204722" bottom="0.51181102362204722" header="0.31496062992125984" footer="0.31496062992125984"/>
  <pageSetup paperSize="9" scale="74" orientation="landscape" r:id="rId1"/>
  <headerFooter alignWithMargins="0">
    <oddFooter>&amp;C&amp;8&amp;P</oddFooter>
  </headerFooter>
  <rowBreaks count="1" manualBreakCount="1">
    <brk id="35" max="1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3078-8EEF-452D-8274-7BEF5B3A6FD5}">
  <sheetPr>
    <tabColor theme="0" tint="-0.14999847407452621"/>
  </sheetPr>
  <dimension ref="A1:S122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8.710937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F1" s="390"/>
      <c r="G1" s="2"/>
      <c r="K1" s="3"/>
      <c r="L1" s="41"/>
      <c r="M1" s="505" t="s">
        <v>1623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53"/>
      <c r="C9" s="514" t="s">
        <v>1522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2.5" x14ac:dyDescent="0.2">
      <c r="A15" s="258">
        <v>1</v>
      </c>
      <c r="B15" s="274" t="s">
        <v>266</v>
      </c>
      <c r="C15" s="40" t="s">
        <v>267</v>
      </c>
      <c r="D15" s="31">
        <v>175254</v>
      </c>
      <c r="E15" s="311"/>
      <c r="F15" s="312">
        <f>E15*D15</f>
        <v>0</v>
      </c>
      <c r="G15" s="313"/>
      <c r="H15" s="314"/>
      <c r="I15" s="315">
        <f t="shared" ref="I15:I46" si="0">G15*D15</f>
        <v>0</v>
      </c>
      <c r="J15" s="189">
        <f t="shared" ref="J15:J46" si="1">E15+G15</f>
        <v>0</v>
      </c>
      <c r="K15" s="316"/>
      <c r="L15" s="317">
        <f t="shared" ref="L15:L46" si="2">J15*D15</f>
        <v>0</v>
      </c>
      <c r="M15" s="190"/>
      <c r="N15" s="314"/>
      <c r="O15" s="318">
        <f t="shared" ref="O15:O46" si="3">M15*D15</f>
        <v>0</v>
      </c>
      <c r="P15" s="319"/>
      <c r="Q15" s="314"/>
      <c r="R15" s="317">
        <f t="shared" ref="R15:R46" si="4">P15*D15</f>
        <v>0</v>
      </c>
    </row>
    <row r="16" spans="1:18" s="1" customFormat="1" ht="22.5" x14ac:dyDescent="0.2">
      <c r="A16" s="258">
        <v>2</v>
      </c>
      <c r="B16" s="274" t="s">
        <v>268</v>
      </c>
      <c r="C16" s="40" t="s">
        <v>269</v>
      </c>
      <c r="D16" s="31">
        <v>110720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258">
        <v>3</v>
      </c>
      <c r="B17" s="274" t="s">
        <v>270</v>
      </c>
      <c r="C17" s="40" t="s">
        <v>271</v>
      </c>
      <c r="D17" s="31">
        <v>56624</v>
      </c>
      <c r="E17" s="320"/>
      <c r="F17" s="321">
        <f t="shared" ref="F17:F80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258">
        <v>4</v>
      </c>
      <c r="B18" s="274" t="s">
        <v>272</v>
      </c>
      <c r="C18" s="40" t="s">
        <v>273</v>
      </c>
      <c r="D18" s="31">
        <v>303890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258">
        <v>5</v>
      </c>
      <c r="B19" s="274" t="s">
        <v>274</v>
      </c>
      <c r="C19" s="40" t="s">
        <v>275</v>
      </c>
      <c r="D19" s="31">
        <v>235820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258">
        <v>6</v>
      </c>
      <c r="B20" s="274" t="s">
        <v>276</v>
      </c>
      <c r="C20" s="40" t="s">
        <v>277</v>
      </c>
      <c r="D20" s="31">
        <v>189840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12.75" x14ac:dyDescent="0.2">
      <c r="A21" s="258">
        <v>7</v>
      </c>
      <c r="B21" s="274" t="s">
        <v>278</v>
      </c>
      <c r="C21" s="40" t="s">
        <v>279</v>
      </c>
      <c r="D21" s="31">
        <v>123846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258">
        <v>8</v>
      </c>
      <c r="B22" s="274" t="s">
        <v>280</v>
      </c>
      <c r="C22" s="40" t="s">
        <v>281</v>
      </c>
      <c r="D22" s="31">
        <v>98222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258">
        <v>9</v>
      </c>
      <c r="B23" s="274" t="s">
        <v>282</v>
      </c>
      <c r="C23" s="40" t="s">
        <v>283</v>
      </c>
      <c r="D23" s="31">
        <v>735000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258">
        <v>10</v>
      </c>
      <c r="B24" s="274" t="s">
        <v>284</v>
      </c>
      <c r="C24" s="40" t="s">
        <v>285</v>
      </c>
      <c r="D24" s="31">
        <v>106298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258">
        <v>11</v>
      </c>
      <c r="B25" s="274" t="s">
        <v>286</v>
      </c>
      <c r="C25" s="40" t="s">
        <v>287</v>
      </c>
      <c r="D25" s="31">
        <v>168420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258">
        <v>12</v>
      </c>
      <c r="B26" s="274" t="s">
        <v>288</v>
      </c>
      <c r="C26" s="40" t="s">
        <v>289</v>
      </c>
      <c r="D26" s="31">
        <v>122480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258">
        <v>13</v>
      </c>
      <c r="B27" s="274" t="s">
        <v>290</v>
      </c>
      <c r="C27" s="40" t="s">
        <v>291</v>
      </c>
      <c r="D27" s="31">
        <v>372340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258">
        <v>14</v>
      </c>
      <c r="B28" s="274" t="s">
        <v>292</v>
      </c>
      <c r="C28" s="40" t="s">
        <v>293</v>
      </c>
      <c r="D28" s="31">
        <v>303580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22.5" x14ac:dyDescent="0.2">
      <c r="A29" s="258">
        <v>15</v>
      </c>
      <c r="B29" s="274" t="s">
        <v>294</v>
      </c>
      <c r="C29" s="40" t="s">
        <v>295</v>
      </c>
      <c r="D29" s="31">
        <v>115000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22.5" x14ac:dyDescent="0.2">
      <c r="A30" s="258">
        <v>16</v>
      </c>
      <c r="B30" s="274" t="s">
        <v>296</v>
      </c>
      <c r="C30" s="40" t="s">
        <v>297</v>
      </c>
      <c r="D30" s="31">
        <v>103500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12.75" x14ac:dyDescent="0.2">
      <c r="A31" s="258">
        <v>17</v>
      </c>
      <c r="B31" s="274" t="s">
        <v>298</v>
      </c>
      <c r="C31" s="40" t="s">
        <v>385</v>
      </c>
      <c r="D31" s="31">
        <v>204445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22.5" x14ac:dyDescent="0.2">
      <c r="A32" s="258">
        <v>18</v>
      </c>
      <c r="B32" s="274" t="s">
        <v>386</v>
      </c>
      <c r="C32" s="40" t="s">
        <v>387</v>
      </c>
      <c r="D32" s="31">
        <v>174234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5">
        <f t="shared" si="4"/>
        <v>0</v>
      </c>
    </row>
    <row r="33" spans="1:18" s="1" customFormat="1" ht="22.5" x14ac:dyDescent="0.2">
      <c r="A33" s="258">
        <v>19</v>
      </c>
      <c r="B33" s="274" t="s">
        <v>388</v>
      </c>
      <c r="C33" s="40" t="s">
        <v>355</v>
      </c>
      <c r="D33" s="31">
        <v>82456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5">
        <f t="shared" si="4"/>
        <v>0</v>
      </c>
    </row>
    <row r="34" spans="1:18" s="1" customFormat="1" ht="33.75" x14ac:dyDescent="0.2">
      <c r="A34" s="258">
        <v>20</v>
      </c>
      <c r="B34" s="274" t="s">
        <v>389</v>
      </c>
      <c r="C34" s="40" t="s">
        <v>356</v>
      </c>
      <c r="D34" s="31">
        <v>39959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5">
        <f t="shared" si="4"/>
        <v>0</v>
      </c>
    </row>
    <row r="35" spans="1:18" s="1" customFormat="1" ht="22.5" x14ac:dyDescent="0.2">
      <c r="A35" s="258">
        <v>21</v>
      </c>
      <c r="B35" s="274" t="s">
        <v>390</v>
      </c>
      <c r="C35" s="40" t="s">
        <v>391</v>
      </c>
      <c r="D35" s="31">
        <v>92371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5">
        <f t="shared" si="4"/>
        <v>0</v>
      </c>
    </row>
    <row r="36" spans="1:18" s="1" customFormat="1" ht="22.5" x14ac:dyDescent="0.2">
      <c r="A36" s="258">
        <v>22</v>
      </c>
      <c r="B36" s="274" t="s">
        <v>392</v>
      </c>
      <c r="C36" s="40" t="s">
        <v>393</v>
      </c>
      <c r="D36" s="31">
        <v>64990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5">
        <f t="shared" si="4"/>
        <v>0</v>
      </c>
    </row>
    <row r="37" spans="1:18" s="1" customFormat="1" ht="22.5" x14ac:dyDescent="0.2">
      <c r="A37" s="258">
        <v>23</v>
      </c>
      <c r="B37" s="274" t="s">
        <v>394</v>
      </c>
      <c r="C37" s="40" t="s">
        <v>395</v>
      </c>
      <c r="D37" s="31">
        <v>57500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5">
        <f t="shared" si="4"/>
        <v>0</v>
      </c>
    </row>
    <row r="38" spans="1:18" s="1" customFormat="1" ht="12.75" x14ac:dyDescent="0.2">
      <c r="A38" s="258">
        <v>24</v>
      </c>
      <c r="B38" s="274" t="s">
        <v>396</v>
      </c>
      <c r="C38" s="40" t="s">
        <v>397</v>
      </c>
      <c r="D38" s="31">
        <v>21347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5">
        <f t="shared" si="4"/>
        <v>0</v>
      </c>
    </row>
    <row r="39" spans="1:18" s="1" customFormat="1" ht="12.75" x14ac:dyDescent="0.2">
      <c r="A39" s="258">
        <v>25</v>
      </c>
      <c r="B39" s="274" t="s">
        <v>398</v>
      </c>
      <c r="C39" s="40" t="s">
        <v>399</v>
      </c>
      <c r="D39" s="31">
        <v>70883</v>
      </c>
      <c r="E39" s="320"/>
      <c r="F39" s="321">
        <f t="shared" si="5"/>
        <v>0</v>
      </c>
      <c r="G39" s="313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26">
        <f t="shared" si="3"/>
        <v>0</v>
      </c>
      <c r="P39" s="319"/>
      <c r="Q39" s="322"/>
      <c r="R39" s="325">
        <f t="shared" si="4"/>
        <v>0</v>
      </c>
    </row>
    <row r="40" spans="1:18" s="1" customFormat="1" ht="12.75" x14ac:dyDescent="0.2">
      <c r="A40" s="258">
        <v>26</v>
      </c>
      <c r="B40" s="274" t="s">
        <v>400</v>
      </c>
      <c r="C40" s="40" t="s">
        <v>401</v>
      </c>
      <c r="D40" s="31">
        <v>37091</v>
      </c>
      <c r="E40" s="320"/>
      <c r="F40" s="321">
        <f t="shared" si="5"/>
        <v>0</v>
      </c>
      <c r="G40" s="313"/>
      <c r="H40" s="322"/>
      <c r="I40" s="323">
        <f t="shared" si="0"/>
        <v>0</v>
      </c>
      <c r="J40" s="189">
        <f t="shared" si="1"/>
        <v>0</v>
      </c>
      <c r="K40" s="324"/>
      <c r="L40" s="325">
        <f t="shared" si="2"/>
        <v>0</v>
      </c>
      <c r="M40" s="190"/>
      <c r="N40" s="322"/>
      <c r="O40" s="326">
        <f t="shared" si="3"/>
        <v>0</v>
      </c>
      <c r="P40" s="319"/>
      <c r="Q40" s="322"/>
      <c r="R40" s="325">
        <f t="shared" si="4"/>
        <v>0</v>
      </c>
    </row>
    <row r="41" spans="1:18" s="1" customFormat="1" ht="12.75" x14ac:dyDescent="0.2">
      <c r="A41" s="258">
        <v>27</v>
      </c>
      <c r="B41" s="274" t="s">
        <v>402</v>
      </c>
      <c r="C41" s="40" t="s">
        <v>403</v>
      </c>
      <c r="D41" s="31">
        <v>41191</v>
      </c>
      <c r="E41" s="320"/>
      <c r="F41" s="321">
        <f t="shared" si="5"/>
        <v>0</v>
      </c>
      <c r="G41" s="313"/>
      <c r="H41" s="322"/>
      <c r="I41" s="323">
        <f t="shared" si="0"/>
        <v>0</v>
      </c>
      <c r="J41" s="189">
        <f t="shared" si="1"/>
        <v>0</v>
      </c>
      <c r="K41" s="324"/>
      <c r="L41" s="325">
        <f t="shared" si="2"/>
        <v>0</v>
      </c>
      <c r="M41" s="190"/>
      <c r="N41" s="322"/>
      <c r="O41" s="326">
        <f t="shared" si="3"/>
        <v>0</v>
      </c>
      <c r="P41" s="319"/>
      <c r="Q41" s="322"/>
      <c r="R41" s="325">
        <f t="shared" si="4"/>
        <v>0</v>
      </c>
    </row>
    <row r="42" spans="1:18" s="1" customFormat="1" ht="12.75" x14ac:dyDescent="0.2">
      <c r="A42" s="258">
        <v>28</v>
      </c>
      <c r="B42" s="274" t="s">
        <v>404</v>
      </c>
      <c r="C42" s="40" t="s">
        <v>405</v>
      </c>
      <c r="D42" s="31">
        <v>28931</v>
      </c>
      <c r="E42" s="320"/>
      <c r="F42" s="321">
        <f t="shared" si="5"/>
        <v>0</v>
      </c>
      <c r="G42" s="313"/>
      <c r="H42" s="322"/>
      <c r="I42" s="323">
        <f t="shared" si="0"/>
        <v>0</v>
      </c>
      <c r="J42" s="189">
        <f t="shared" si="1"/>
        <v>0</v>
      </c>
      <c r="K42" s="324"/>
      <c r="L42" s="325">
        <f t="shared" si="2"/>
        <v>0</v>
      </c>
      <c r="M42" s="190"/>
      <c r="N42" s="322"/>
      <c r="O42" s="326">
        <f t="shared" si="3"/>
        <v>0</v>
      </c>
      <c r="P42" s="319"/>
      <c r="Q42" s="322"/>
      <c r="R42" s="325">
        <f t="shared" si="4"/>
        <v>0</v>
      </c>
    </row>
    <row r="43" spans="1:18" s="1" customFormat="1" ht="12.75" x14ac:dyDescent="0.2">
      <c r="A43" s="258">
        <v>29</v>
      </c>
      <c r="B43" s="274" t="s">
        <v>406</v>
      </c>
      <c r="C43" s="40" t="s">
        <v>407</v>
      </c>
      <c r="D43" s="31">
        <v>35199</v>
      </c>
      <c r="E43" s="320"/>
      <c r="F43" s="321">
        <f t="shared" si="5"/>
        <v>0</v>
      </c>
      <c r="G43" s="313"/>
      <c r="H43" s="322"/>
      <c r="I43" s="323">
        <f t="shared" si="0"/>
        <v>0</v>
      </c>
      <c r="J43" s="189">
        <f t="shared" si="1"/>
        <v>0</v>
      </c>
      <c r="K43" s="324"/>
      <c r="L43" s="325">
        <f t="shared" si="2"/>
        <v>0</v>
      </c>
      <c r="M43" s="190"/>
      <c r="N43" s="322"/>
      <c r="O43" s="326">
        <f t="shared" si="3"/>
        <v>0</v>
      </c>
      <c r="P43" s="319"/>
      <c r="Q43" s="322"/>
      <c r="R43" s="325">
        <f t="shared" si="4"/>
        <v>0</v>
      </c>
    </row>
    <row r="44" spans="1:18" s="1" customFormat="1" ht="12.75" x14ac:dyDescent="0.2">
      <c r="A44" s="258">
        <v>30</v>
      </c>
      <c r="B44" s="274" t="s">
        <v>408</v>
      </c>
      <c r="C44" s="40" t="s">
        <v>409</v>
      </c>
      <c r="D44" s="31">
        <v>34500</v>
      </c>
      <c r="E44" s="320"/>
      <c r="F44" s="321">
        <f t="shared" si="5"/>
        <v>0</v>
      </c>
      <c r="G44" s="313"/>
      <c r="H44" s="322"/>
      <c r="I44" s="323">
        <f t="shared" si="0"/>
        <v>0</v>
      </c>
      <c r="J44" s="189">
        <f t="shared" si="1"/>
        <v>0</v>
      </c>
      <c r="K44" s="324"/>
      <c r="L44" s="325">
        <f t="shared" si="2"/>
        <v>0</v>
      </c>
      <c r="M44" s="190"/>
      <c r="N44" s="322"/>
      <c r="O44" s="326">
        <f t="shared" si="3"/>
        <v>0</v>
      </c>
      <c r="P44" s="319"/>
      <c r="Q44" s="322"/>
      <c r="R44" s="325">
        <f t="shared" si="4"/>
        <v>0</v>
      </c>
    </row>
    <row r="45" spans="1:18" s="1" customFormat="1" ht="22.5" x14ac:dyDescent="0.2">
      <c r="A45" s="258">
        <v>31</v>
      </c>
      <c r="B45" s="274" t="s">
        <v>410</v>
      </c>
      <c r="C45" s="40" t="s">
        <v>411</v>
      </c>
      <c r="D45" s="31">
        <v>27324</v>
      </c>
      <c r="E45" s="320"/>
      <c r="F45" s="321">
        <f t="shared" si="5"/>
        <v>0</v>
      </c>
      <c r="G45" s="313"/>
      <c r="H45" s="322"/>
      <c r="I45" s="323">
        <f t="shared" si="0"/>
        <v>0</v>
      </c>
      <c r="J45" s="189">
        <f t="shared" si="1"/>
        <v>0</v>
      </c>
      <c r="K45" s="324"/>
      <c r="L45" s="325">
        <f t="shared" si="2"/>
        <v>0</v>
      </c>
      <c r="M45" s="190"/>
      <c r="N45" s="322"/>
      <c r="O45" s="326">
        <f t="shared" si="3"/>
        <v>0</v>
      </c>
      <c r="P45" s="319"/>
      <c r="Q45" s="322"/>
      <c r="R45" s="325">
        <f t="shared" si="4"/>
        <v>0</v>
      </c>
    </row>
    <row r="46" spans="1:18" s="1" customFormat="1" ht="22.5" x14ac:dyDescent="0.2">
      <c r="A46" s="258">
        <v>32</v>
      </c>
      <c r="B46" s="274" t="s">
        <v>412</v>
      </c>
      <c r="C46" s="40" t="s">
        <v>413</v>
      </c>
      <c r="D46" s="31">
        <v>20488</v>
      </c>
      <c r="E46" s="320"/>
      <c r="F46" s="321">
        <f t="shared" si="5"/>
        <v>0</v>
      </c>
      <c r="G46" s="313"/>
      <c r="H46" s="322"/>
      <c r="I46" s="323">
        <f t="shared" si="0"/>
        <v>0</v>
      </c>
      <c r="J46" s="189">
        <f t="shared" si="1"/>
        <v>0</v>
      </c>
      <c r="K46" s="324"/>
      <c r="L46" s="325">
        <f t="shared" si="2"/>
        <v>0</v>
      </c>
      <c r="M46" s="190"/>
      <c r="N46" s="322"/>
      <c r="O46" s="326">
        <f t="shared" si="3"/>
        <v>0</v>
      </c>
      <c r="P46" s="319"/>
      <c r="Q46" s="322"/>
      <c r="R46" s="325">
        <f t="shared" si="4"/>
        <v>0</v>
      </c>
    </row>
    <row r="47" spans="1:18" s="1" customFormat="1" ht="12.75" x14ac:dyDescent="0.2">
      <c r="A47" s="258">
        <v>33</v>
      </c>
      <c r="B47" s="274" t="s">
        <v>414</v>
      </c>
      <c r="C47" s="40" t="s">
        <v>415</v>
      </c>
      <c r="D47" s="31">
        <v>26090</v>
      </c>
      <c r="E47" s="320"/>
      <c r="F47" s="321">
        <f t="shared" si="5"/>
        <v>0</v>
      </c>
      <c r="G47" s="313"/>
      <c r="H47" s="322"/>
      <c r="I47" s="323">
        <f t="shared" ref="I47:I78" si="6">G47*D47</f>
        <v>0</v>
      </c>
      <c r="J47" s="189">
        <f t="shared" ref="J47:J78" si="7">E47+G47</f>
        <v>0</v>
      </c>
      <c r="K47" s="324"/>
      <c r="L47" s="325">
        <f t="shared" ref="L47:L78" si="8">J47*D47</f>
        <v>0</v>
      </c>
      <c r="M47" s="190"/>
      <c r="N47" s="322"/>
      <c r="O47" s="326">
        <f t="shared" ref="O47:O78" si="9">M47*D47</f>
        <v>0</v>
      </c>
      <c r="P47" s="319"/>
      <c r="Q47" s="322"/>
      <c r="R47" s="325">
        <f t="shared" ref="R47:R78" si="10">P47*D47</f>
        <v>0</v>
      </c>
    </row>
    <row r="48" spans="1:18" s="1" customFormat="1" ht="22.5" x14ac:dyDescent="0.2">
      <c r="A48" s="258">
        <v>34</v>
      </c>
      <c r="B48" s="274" t="s">
        <v>416</v>
      </c>
      <c r="C48" s="40" t="s">
        <v>417</v>
      </c>
      <c r="D48" s="31">
        <v>36378</v>
      </c>
      <c r="E48" s="320"/>
      <c r="F48" s="321">
        <f t="shared" si="5"/>
        <v>0</v>
      </c>
      <c r="G48" s="313"/>
      <c r="H48" s="322"/>
      <c r="I48" s="323">
        <f t="shared" si="6"/>
        <v>0</v>
      </c>
      <c r="J48" s="189">
        <f t="shared" si="7"/>
        <v>0</v>
      </c>
      <c r="K48" s="324"/>
      <c r="L48" s="325">
        <f t="shared" si="8"/>
        <v>0</v>
      </c>
      <c r="M48" s="190"/>
      <c r="N48" s="322"/>
      <c r="O48" s="326">
        <f t="shared" si="9"/>
        <v>0</v>
      </c>
      <c r="P48" s="319"/>
      <c r="Q48" s="322"/>
      <c r="R48" s="325">
        <f t="shared" si="10"/>
        <v>0</v>
      </c>
    </row>
    <row r="49" spans="1:18" s="1" customFormat="1" ht="12.75" x14ac:dyDescent="0.2">
      <c r="A49" s="258">
        <v>35</v>
      </c>
      <c r="B49" s="274" t="s">
        <v>418</v>
      </c>
      <c r="C49" s="40" t="s">
        <v>419</v>
      </c>
      <c r="D49" s="31">
        <v>31655</v>
      </c>
      <c r="E49" s="320"/>
      <c r="F49" s="321">
        <f t="shared" si="5"/>
        <v>0</v>
      </c>
      <c r="G49" s="313"/>
      <c r="H49" s="322"/>
      <c r="I49" s="323">
        <f t="shared" si="6"/>
        <v>0</v>
      </c>
      <c r="J49" s="189">
        <f t="shared" si="7"/>
        <v>0</v>
      </c>
      <c r="K49" s="324"/>
      <c r="L49" s="325">
        <f t="shared" si="8"/>
        <v>0</v>
      </c>
      <c r="M49" s="190"/>
      <c r="N49" s="322"/>
      <c r="O49" s="326">
        <f t="shared" si="9"/>
        <v>0</v>
      </c>
      <c r="P49" s="319"/>
      <c r="Q49" s="322"/>
      <c r="R49" s="325">
        <f t="shared" si="10"/>
        <v>0</v>
      </c>
    </row>
    <row r="50" spans="1:18" s="1" customFormat="1" ht="12.75" x14ac:dyDescent="0.2">
      <c r="A50" s="258">
        <v>36</v>
      </c>
      <c r="B50" s="274" t="s">
        <v>420</v>
      </c>
      <c r="C50" s="40" t="s">
        <v>421</v>
      </c>
      <c r="D50" s="31">
        <v>18633</v>
      </c>
      <c r="E50" s="320"/>
      <c r="F50" s="321">
        <f t="shared" si="5"/>
        <v>0</v>
      </c>
      <c r="G50" s="313"/>
      <c r="H50" s="322"/>
      <c r="I50" s="323">
        <f t="shared" si="6"/>
        <v>0</v>
      </c>
      <c r="J50" s="189">
        <f t="shared" si="7"/>
        <v>0</v>
      </c>
      <c r="K50" s="324"/>
      <c r="L50" s="325">
        <f t="shared" si="8"/>
        <v>0</v>
      </c>
      <c r="M50" s="190"/>
      <c r="N50" s="322"/>
      <c r="O50" s="326">
        <f t="shared" si="9"/>
        <v>0</v>
      </c>
      <c r="P50" s="319"/>
      <c r="Q50" s="322"/>
      <c r="R50" s="325">
        <f t="shared" si="10"/>
        <v>0</v>
      </c>
    </row>
    <row r="51" spans="1:18" s="1" customFormat="1" ht="12.75" x14ac:dyDescent="0.2">
      <c r="A51" s="258">
        <v>37</v>
      </c>
      <c r="B51" s="274" t="s">
        <v>422</v>
      </c>
      <c r="C51" s="40" t="s">
        <v>423</v>
      </c>
      <c r="D51" s="31">
        <v>68699</v>
      </c>
      <c r="E51" s="320"/>
      <c r="F51" s="321">
        <f t="shared" si="5"/>
        <v>0</v>
      </c>
      <c r="G51" s="313"/>
      <c r="H51" s="322"/>
      <c r="I51" s="323">
        <f t="shared" si="6"/>
        <v>0</v>
      </c>
      <c r="J51" s="189">
        <f t="shared" si="7"/>
        <v>0</v>
      </c>
      <c r="K51" s="324"/>
      <c r="L51" s="325">
        <f t="shared" si="8"/>
        <v>0</v>
      </c>
      <c r="M51" s="190"/>
      <c r="N51" s="322"/>
      <c r="O51" s="326">
        <f t="shared" si="9"/>
        <v>0</v>
      </c>
      <c r="P51" s="319"/>
      <c r="Q51" s="322"/>
      <c r="R51" s="325">
        <f t="shared" si="10"/>
        <v>0</v>
      </c>
    </row>
    <row r="52" spans="1:18" s="1" customFormat="1" ht="12.75" x14ac:dyDescent="0.2">
      <c r="A52" s="258">
        <v>38</v>
      </c>
      <c r="B52" s="274" t="s">
        <v>424</v>
      </c>
      <c r="C52" s="40" t="s">
        <v>425</v>
      </c>
      <c r="D52" s="31">
        <v>35246</v>
      </c>
      <c r="E52" s="320"/>
      <c r="F52" s="321">
        <f t="shared" si="5"/>
        <v>0</v>
      </c>
      <c r="G52" s="313"/>
      <c r="H52" s="322"/>
      <c r="I52" s="323">
        <f t="shared" si="6"/>
        <v>0</v>
      </c>
      <c r="J52" s="189">
        <f t="shared" si="7"/>
        <v>0</v>
      </c>
      <c r="K52" s="324"/>
      <c r="L52" s="325">
        <f t="shared" si="8"/>
        <v>0</v>
      </c>
      <c r="M52" s="190"/>
      <c r="N52" s="322"/>
      <c r="O52" s="326">
        <f t="shared" si="9"/>
        <v>0</v>
      </c>
      <c r="P52" s="319"/>
      <c r="Q52" s="322"/>
      <c r="R52" s="325">
        <f t="shared" si="10"/>
        <v>0</v>
      </c>
    </row>
    <row r="53" spans="1:18" s="1" customFormat="1" ht="12.75" x14ac:dyDescent="0.2">
      <c r="A53" s="258">
        <v>39</v>
      </c>
      <c r="B53" s="274" t="s">
        <v>426</v>
      </c>
      <c r="C53" s="40" t="s">
        <v>427</v>
      </c>
      <c r="D53" s="31">
        <v>80500</v>
      </c>
      <c r="E53" s="320"/>
      <c r="F53" s="321">
        <f t="shared" si="5"/>
        <v>0</v>
      </c>
      <c r="G53" s="313"/>
      <c r="H53" s="322"/>
      <c r="I53" s="323">
        <f t="shared" si="6"/>
        <v>0</v>
      </c>
      <c r="J53" s="189">
        <f t="shared" si="7"/>
        <v>0</v>
      </c>
      <c r="K53" s="324"/>
      <c r="L53" s="325">
        <f t="shared" si="8"/>
        <v>0</v>
      </c>
      <c r="M53" s="190"/>
      <c r="N53" s="322"/>
      <c r="O53" s="326">
        <f t="shared" si="9"/>
        <v>0</v>
      </c>
      <c r="P53" s="319"/>
      <c r="Q53" s="322"/>
      <c r="R53" s="325">
        <f t="shared" si="10"/>
        <v>0</v>
      </c>
    </row>
    <row r="54" spans="1:18" s="1" customFormat="1" ht="12.75" x14ac:dyDescent="0.2">
      <c r="A54" s="258">
        <v>40</v>
      </c>
      <c r="B54" s="274" t="s">
        <v>428</v>
      </c>
      <c r="C54" s="40" t="s">
        <v>429</v>
      </c>
      <c r="D54" s="31">
        <v>13269</v>
      </c>
      <c r="E54" s="320"/>
      <c r="F54" s="321">
        <f t="shared" si="5"/>
        <v>0</v>
      </c>
      <c r="G54" s="313"/>
      <c r="H54" s="322"/>
      <c r="I54" s="323">
        <f t="shared" si="6"/>
        <v>0</v>
      </c>
      <c r="J54" s="189">
        <f t="shared" si="7"/>
        <v>0</v>
      </c>
      <c r="K54" s="324"/>
      <c r="L54" s="325">
        <f t="shared" si="8"/>
        <v>0</v>
      </c>
      <c r="M54" s="190"/>
      <c r="N54" s="322"/>
      <c r="O54" s="326">
        <f t="shared" si="9"/>
        <v>0</v>
      </c>
      <c r="P54" s="319"/>
      <c r="Q54" s="322"/>
      <c r="R54" s="325">
        <f t="shared" si="10"/>
        <v>0</v>
      </c>
    </row>
    <row r="55" spans="1:18" s="1" customFormat="1" ht="12.75" x14ac:dyDescent="0.2">
      <c r="A55" s="258">
        <v>41</v>
      </c>
      <c r="B55" s="274" t="s">
        <v>430</v>
      </c>
      <c r="C55" s="40" t="s">
        <v>357</v>
      </c>
      <c r="D55" s="31">
        <v>33488</v>
      </c>
      <c r="E55" s="320"/>
      <c r="F55" s="321">
        <f t="shared" si="5"/>
        <v>0</v>
      </c>
      <c r="G55" s="313"/>
      <c r="H55" s="322"/>
      <c r="I55" s="323">
        <f t="shared" si="6"/>
        <v>0</v>
      </c>
      <c r="J55" s="189">
        <f t="shared" si="7"/>
        <v>0</v>
      </c>
      <c r="K55" s="324"/>
      <c r="L55" s="325">
        <f t="shared" si="8"/>
        <v>0</v>
      </c>
      <c r="M55" s="190"/>
      <c r="N55" s="322"/>
      <c r="O55" s="326">
        <f t="shared" si="9"/>
        <v>0</v>
      </c>
      <c r="P55" s="319"/>
      <c r="Q55" s="322"/>
      <c r="R55" s="325">
        <f t="shared" si="10"/>
        <v>0</v>
      </c>
    </row>
    <row r="56" spans="1:18" s="1" customFormat="1" ht="12.75" x14ac:dyDescent="0.2">
      <c r="A56" s="258">
        <v>42</v>
      </c>
      <c r="B56" s="274" t="s">
        <v>431</v>
      </c>
      <c r="C56" s="40" t="s">
        <v>432</v>
      </c>
      <c r="D56" s="31">
        <v>27510</v>
      </c>
      <c r="E56" s="320"/>
      <c r="F56" s="321">
        <f t="shared" si="5"/>
        <v>0</v>
      </c>
      <c r="G56" s="313"/>
      <c r="H56" s="322"/>
      <c r="I56" s="323">
        <f t="shared" si="6"/>
        <v>0</v>
      </c>
      <c r="J56" s="189">
        <f t="shared" si="7"/>
        <v>0</v>
      </c>
      <c r="K56" s="324"/>
      <c r="L56" s="325">
        <f t="shared" si="8"/>
        <v>0</v>
      </c>
      <c r="M56" s="190"/>
      <c r="N56" s="322"/>
      <c r="O56" s="326">
        <f t="shared" si="9"/>
        <v>0</v>
      </c>
      <c r="P56" s="319"/>
      <c r="Q56" s="322"/>
      <c r="R56" s="325">
        <f t="shared" si="10"/>
        <v>0</v>
      </c>
    </row>
    <row r="57" spans="1:18" s="1" customFormat="1" ht="22.5" x14ac:dyDescent="0.2">
      <c r="A57" s="258">
        <v>43</v>
      </c>
      <c r="B57" s="274" t="s">
        <v>433</v>
      </c>
      <c r="C57" s="40" t="s">
        <v>434</v>
      </c>
      <c r="D57" s="31">
        <v>29304</v>
      </c>
      <c r="E57" s="320"/>
      <c r="F57" s="321">
        <f t="shared" si="5"/>
        <v>0</v>
      </c>
      <c r="G57" s="313"/>
      <c r="H57" s="322"/>
      <c r="I57" s="323">
        <f t="shared" si="6"/>
        <v>0</v>
      </c>
      <c r="J57" s="189">
        <f t="shared" si="7"/>
        <v>0</v>
      </c>
      <c r="K57" s="324"/>
      <c r="L57" s="325">
        <f t="shared" si="8"/>
        <v>0</v>
      </c>
      <c r="M57" s="190"/>
      <c r="N57" s="322"/>
      <c r="O57" s="326">
        <f t="shared" si="9"/>
        <v>0</v>
      </c>
      <c r="P57" s="319"/>
      <c r="Q57" s="322"/>
      <c r="R57" s="325">
        <f t="shared" si="10"/>
        <v>0</v>
      </c>
    </row>
    <row r="58" spans="1:18" s="1" customFormat="1" ht="12.75" x14ac:dyDescent="0.2">
      <c r="A58" s="258">
        <v>44</v>
      </c>
      <c r="B58" s="274" t="s">
        <v>435</v>
      </c>
      <c r="C58" s="40" t="s">
        <v>436</v>
      </c>
      <c r="D58" s="31">
        <v>48884</v>
      </c>
      <c r="E58" s="320"/>
      <c r="F58" s="321">
        <f t="shared" si="5"/>
        <v>0</v>
      </c>
      <c r="G58" s="313"/>
      <c r="H58" s="322"/>
      <c r="I58" s="323">
        <f t="shared" si="6"/>
        <v>0</v>
      </c>
      <c r="J58" s="189">
        <f t="shared" si="7"/>
        <v>0</v>
      </c>
      <c r="K58" s="324"/>
      <c r="L58" s="325">
        <f t="shared" si="8"/>
        <v>0</v>
      </c>
      <c r="M58" s="190"/>
      <c r="N58" s="322"/>
      <c r="O58" s="326">
        <f t="shared" si="9"/>
        <v>0</v>
      </c>
      <c r="P58" s="319"/>
      <c r="Q58" s="322"/>
      <c r="R58" s="325">
        <f t="shared" si="10"/>
        <v>0</v>
      </c>
    </row>
    <row r="59" spans="1:18" s="1" customFormat="1" ht="12.75" x14ac:dyDescent="0.2">
      <c r="A59" s="258">
        <v>45</v>
      </c>
      <c r="B59" s="274" t="s">
        <v>437</v>
      </c>
      <c r="C59" s="40" t="s">
        <v>438</v>
      </c>
      <c r="D59" s="31">
        <v>32877</v>
      </c>
      <c r="E59" s="320"/>
      <c r="F59" s="321">
        <f t="shared" si="5"/>
        <v>0</v>
      </c>
      <c r="G59" s="313"/>
      <c r="H59" s="322"/>
      <c r="I59" s="323">
        <f t="shared" si="6"/>
        <v>0</v>
      </c>
      <c r="J59" s="189">
        <f t="shared" si="7"/>
        <v>0</v>
      </c>
      <c r="K59" s="324"/>
      <c r="L59" s="325">
        <f t="shared" si="8"/>
        <v>0</v>
      </c>
      <c r="M59" s="190"/>
      <c r="N59" s="322"/>
      <c r="O59" s="326">
        <f t="shared" si="9"/>
        <v>0</v>
      </c>
      <c r="P59" s="319"/>
      <c r="Q59" s="322"/>
      <c r="R59" s="325">
        <f t="shared" si="10"/>
        <v>0</v>
      </c>
    </row>
    <row r="60" spans="1:18" s="1" customFormat="1" ht="22.5" x14ac:dyDescent="0.2">
      <c r="A60" s="258">
        <v>46</v>
      </c>
      <c r="B60" s="274" t="s">
        <v>439</v>
      </c>
      <c r="C60" s="40" t="s">
        <v>440</v>
      </c>
      <c r="D60" s="31">
        <v>78835</v>
      </c>
      <c r="E60" s="320"/>
      <c r="F60" s="321">
        <f t="shared" si="5"/>
        <v>0</v>
      </c>
      <c r="G60" s="313"/>
      <c r="H60" s="322"/>
      <c r="I60" s="323">
        <f t="shared" si="6"/>
        <v>0</v>
      </c>
      <c r="J60" s="189">
        <f t="shared" si="7"/>
        <v>0</v>
      </c>
      <c r="K60" s="324"/>
      <c r="L60" s="325">
        <f t="shared" si="8"/>
        <v>0</v>
      </c>
      <c r="M60" s="190"/>
      <c r="N60" s="322"/>
      <c r="O60" s="326">
        <f t="shared" si="9"/>
        <v>0</v>
      </c>
      <c r="P60" s="319"/>
      <c r="Q60" s="322"/>
      <c r="R60" s="325">
        <f t="shared" si="10"/>
        <v>0</v>
      </c>
    </row>
    <row r="61" spans="1:18" s="1" customFormat="1" ht="22.5" x14ac:dyDescent="0.2">
      <c r="A61" s="258">
        <v>47</v>
      </c>
      <c r="B61" s="274" t="s">
        <v>441</v>
      </c>
      <c r="C61" s="40" t="s">
        <v>442</v>
      </c>
      <c r="D61" s="31">
        <v>47349</v>
      </c>
      <c r="E61" s="320"/>
      <c r="F61" s="321">
        <f t="shared" si="5"/>
        <v>0</v>
      </c>
      <c r="G61" s="313"/>
      <c r="H61" s="322"/>
      <c r="I61" s="323">
        <f t="shared" si="6"/>
        <v>0</v>
      </c>
      <c r="J61" s="189">
        <f t="shared" si="7"/>
        <v>0</v>
      </c>
      <c r="K61" s="324"/>
      <c r="L61" s="325">
        <f t="shared" si="8"/>
        <v>0</v>
      </c>
      <c r="M61" s="190"/>
      <c r="N61" s="322"/>
      <c r="O61" s="326">
        <f t="shared" si="9"/>
        <v>0</v>
      </c>
      <c r="P61" s="319"/>
      <c r="Q61" s="322"/>
      <c r="R61" s="325">
        <f t="shared" si="10"/>
        <v>0</v>
      </c>
    </row>
    <row r="62" spans="1:18" s="1" customFormat="1" ht="22.5" x14ac:dyDescent="0.2">
      <c r="A62" s="258">
        <v>48</v>
      </c>
      <c r="B62" s="274" t="s">
        <v>443</v>
      </c>
      <c r="C62" s="40" t="s">
        <v>444</v>
      </c>
      <c r="D62" s="31">
        <v>56104</v>
      </c>
      <c r="E62" s="320"/>
      <c r="F62" s="321">
        <f t="shared" si="5"/>
        <v>0</v>
      </c>
      <c r="G62" s="313"/>
      <c r="H62" s="322"/>
      <c r="I62" s="323">
        <f t="shared" si="6"/>
        <v>0</v>
      </c>
      <c r="J62" s="189">
        <f t="shared" si="7"/>
        <v>0</v>
      </c>
      <c r="K62" s="324"/>
      <c r="L62" s="325">
        <f t="shared" si="8"/>
        <v>0</v>
      </c>
      <c r="M62" s="190"/>
      <c r="N62" s="322"/>
      <c r="O62" s="326">
        <f t="shared" si="9"/>
        <v>0</v>
      </c>
      <c r="P62" s="319"/>
      <c r="Q62" s="322"/>
      <c r="R62" s="325">
        <f t="shared" si="10"/>
        <v>0</v>
      </c>
    </row>
    <row r="63" spans="1:18" s="1" customFormat="1" ht="22.5" x14ac:dyDescent="0.2">
      <c r="A63" s="258">
        <v>49</v>
      </c>
      <c r="B63" s="274" t="s">
        <v>445</v>
      </c>
      <c r="C63" s="40" t="s">
        <v>446</v>
      </c>
      <c r="D63" s="31">
        <v>20586</v>
      </c>
      <c r="E63" s="320"/>
      <c r="F63" s="321">
        <f t="shared" si="5"/>
        <v>0</v>
      </c>
      <c r="G63" s="313"/>
      <c r="H63" s="322"/>
      <c r="I63" s="323">
        <f t="shared" si="6"/>
        <v>0</v>
      </c>
      <c r="J63" s="189">
        <f t="shared" si="7"/>
        <v>0</v>
      </c>
      <c r="K63" s="324"/>
      <c r="L63" s="325">
        <f t="shared" si="8"/>
        <v>0</v>
      </c>
      <c r="M63" s="190"/>
      <c r="N63" s="322"/>
      <c r="O63" s="326">
        <f t="shared" si="9"/>
        <v>0</v>
      </c>
      <c r="P63" s="319"/>
      <c r="Q63" s="322"/>
      <c r="R63" s="325">
        <f t="shared" si="10"/>
        <v>0</v>
      </c>
    </row>
    <row r="64" spans="1:18" s="1" customFormat="1" ht="12.75" x14ac:dyDescent="0.2">
      <c r="A64" s="258">
        <v>50</v>
      </c>
      <c r="B64" s="274" t="s">
        <v>447</v>
      </c>
      <c r="C64" s="40" t="s">
        <v>448</v>
      </c>
      <c r="D64" s="31">
        <v>82142</v>
      </c>
      <c r="E64" s="320"/>
      <c r="F64" s="321">
        <f t="shared" si="5"/>
        <v>0</v>
      </c>
      <c r="G64" s="313"/>
      <c r="H64" s="322"/>
      <c r="I64" s="323">
        <f t="shared" si="6"/>
        <v>0</v>
      </c>
      <c r="J64" s="189">
        <f t="shared" si="7"/>
        <v>0</v>
      </c>
      <c r="K64" s="324"/>
      <c r="L64" s="325">
        <f t="shared" si="8"/>
        <v>0</v>
      </c>
      <c r="M64" s="190"/>
      <c r="N64" s="322"/>
      <c r="O64" s="326">
        <f t="shared" si="9"/>
        <v>0</v>
      </c>
      <c r="P64" s="319"/>
      <c r="Q64" s="322"/>
      <c r="R64" s="325">
        <f t="shared" si="10"/>
        <v>0</v>
      </c>
    </row>
    <row r="65" spans="1:18" s="1" customFormat="1" ht="12.75" x14ac:dyDescent="0.2">
      <c r="A65" s="258">
        <v>51</v>
      </c>
      <c r="B65" s="274" t="s">
        <v>449</v>
      </c>
      <c r="C65" s="40" t="s">
        <v>450</v>
      </c>
      <c r="D65" s="31">
        <v>26092</v>
      </c>
      <c r="E65" s="320"/>
      <c r="F65" s="321">
        <f t="shared" si="5"/>
        <v>0</v>
      </c>
      <c r="G65" s="313"/>
      <c r="H65" s="322"/>
      <c r="I65" s="323">
        <f t="shared" si="6"/>
        <v>0</v>
      </c>
      <c r="J65" s="189">
        <f t="shared" si="7"/>
        <v>0</v>
      </c>
      <c r="K65" s="324"/>
      <c r="L65" s="325">
        <f t="shared" si="8"/>
        <v>0</v>
      </c>
      <c r="M65" s="190"/>
      <c r="N65" s="322"/>
      <c r="O65" s="326">
        <f t="shared" si="9"/>
        <v>0</v>
      </c>
      <c r="P65" s="319"/>
      <c r="Q65" s="322"/>
      <c r="R65" s="325">
        <f t="shared" si="10"/>
        <v>0</v>
      </c>
    </row>
    <row r="66" spans="1:18" s="1" customFormat="1" ht="12.75" x14ac:dyDescent="0.2">
      <c r="A66" s="258">
        <v>52</v>
      </c>
      <c r="B66" s="274" t="s">
        <v>451</v>
      </c>
      <c r="C66" s="40" t="s">
        <v>452</v>
      </c>
      <c r="D66" s="31">
        <v>32833</v>
      </c>
      <c r="E66" s="320"/>
      <c r="F66" s="321">
        <f t="shared" si="5"/>
        <v>0</v>
      </c>
      <c r="G66" s="313"/>
      <c r="H66" s="322"/>
      <c r="I66" s="323">
        <f t="shared" si="6"/>
        <v>0</v>
      </c>
      <c r="J66" s="189">
        <f t="shared" si="7"/>
        <v>0</v>
      </c>
      <c r="K66" s="324"/>
      <c r="L66" s="325">
        <f t="shared" si="8"/>
        <v>0</v>
      </c>
      <c r="M66" s="190"/>
      <c r="N66" s="322"/>
      <c r="O66" s="326">
        <f t="shared" si="9"/>
        <v>0</v>
      </c>
      <c r="P66" s="319"/>
      <c r="Q66" s="322"/>
      <c r="R66" s="325">
        <f t="shared" si="10"/>
        <v>0</v>
      </c>
    </row>
    <row r="67" spans="1:18" s="1" customFormat="1" ht="12.75" x14ac:dyDescent="0.2">
      <c r="A67" s="258">
        <v>53</v>
      </c>
      <c r="B67" s="274" t="s">
        <v>453</v>
      </c>
      <c r="C67" s="40" t="s">
        <v>454</v>
      </c>
      <c r="D67" s="31">
        <v>16953</v>
      </c>
      <c r="E67" s="320"/>
      <c r="F67" s="321">
        <f t="shared" si="5"/>
        <v>0</v>
      </c>
      <c r="G67" s="313"/>
      <c r="H67" s="322"/>
      <c r="I67" s="323">
        <f t="shared" si="6"/>
        <v>0</v>
      </c>
      <c r="J67" s="189">
        <f t="shared" si="7"/>
        <v>0</v>
      </c>
      <c r="K67" s="324"/>
      <c r="L67" s="325">
        <f t="shared" si="8"/>
        <v>0</v>
      </c>
      <c r="M67" s="190"/>
      <c r="N67" s="322"/>
      <c r="O67" s="326">
        <f t="shared" si="9"/>
        <v>0</v>
      </c>
      <c r="P67" s="319"/>
      <c r="Q67" s="322"/>
      <c r="R67" s="325">
        <f t="shared" si="10"/>
        <v>0</v>
      </c>
    </row>
    <row r="68" spans="1:18" s="1" customFormat="1" ht="12.75" x14ac:dyDescent="0.2">
      <c r="A68" s="258">
        <v>54</v>
      </c>
      <c r="B68" s="274" t="s">
        <v>455</v>
      </c>
      <c r="C68" s="40" t="s">
        <v>456</v>
      </c>
      <c r="D68" s="31">
        <v>6861</v>
      </c>
      <c r="E68" s="320"/>
      <c r="F68" s="321">
        <f t="shared" si="5"/>
        <v>0</v>
      </c>
      <c r="G68" s="313"/>
      <c r="H68" s="322"/>
      <c r="I68" s="323">
        <f t="shared" si="6"/>
        <v>0</v>
      </c>
      <c r="J68" s="189">
        <f t="shared" si="7"/>
        <v>0</v>
      </c>
      <c r="K68" s="324"/>
      <c r="L68" s="325">
        <f t="shared" si="8"/>
        <v>0</v>
      </c>
      <c r="M68" s="190"/>
      <c r="N68" s="322"/>
      <c r="O68" s="326">
        <f t="shared" si="9"/>
        <v>0</v>
      </c>
      <c r="P68" s="319"/>
      <c r="Q68" s="322"/>
      <c r="R68" s="325">
        <f t="shared" si="10"/>
        <v>0</v>
      </c>
    </row>
    <row r="69" spans="1:18" s="1" customFormat="1" ht="22.5" x14ac:dyDescent="0.2">
      <c r="A69" s="258">
        <v>55</v>
      </c>
      <c r="B69" s="274" t="s">
        <v>457</v>
      </c>
      <c r="C69" s="40" t="s">
        <v>458</v>
      </c>
      <c r="D69" s="31">
        <v>46447</v>
      </c>
      <c r="E69" s="320"/>
      <c r="F69" s="321">
        <f t="shared" si="5"/>
        <v>0</v>
      </c>
      <c r="G69" s="313"/>
      <c r="H69" s="322"/>
      <c r="I69" s="323">
        <f t="shared" si="6"/>
        <v>0</v>
      </c>
      <c r="J69" s="189">
        <f t="shared" si="7"/>
        <v>0</v>
      </c>
      <c r="K69" s="324"/>
      <c r="L69" s="325">
        <f t="shared" si="8"/>
        <v>0</v>
      </c>
      <c r="M69" s="190"/>
      <c r="N69" s="322"/>
      <c r="O69" s="326">
        <f t="shared" si="9"/>
        <v>0</v>
      </c>
      <c r="P69" s="319"/>
      <c r="Q69" s="322"/>
      <c r="R69" s="325">
        <f t="shared" si="10"/>
        <v>0</v>
      </c>
    </row>
    <row r="70" spans="1:18" s="1" customFormat="1" ht="22.5" x14ac:dyDescent="0.2">
      <c r="A70" s="258">
        <v>56</v>
      </c>
      <c r="B70" s="274" t="s">
        <v>459</v>
      </c>
      <c r="C70" s="40" t="s">
        <v>358</v>
      </c>
      <c r="D70" s="31">
        <v>25346</v>
      </c>
      <c r="E70" s="320"/>
      <c r="F70" s="321">
        <f t="shared" si="5"/>
        <v>0</v>
      </c>
      <c r="G70" s="313"/>
      <c r="H70" s="322"/>
      <c r="I70" s="323">
        <f t="shared" si="6"/>
        <v>0</v>
      </c>
      <c r="J70" s="189">
        <f t="shared" si="7"/>
        <v>0</v>
      </c>
      <c r="K70" s="324"/>
      <c r="L70" s="325">
        <f t="shared" si="8"/>
        <v>0</v>
      </c>
      <c r="M70" s="190"/>
      <c r="N70" s="322"/>
      <c r="O70" s="326">
        <f t="shared" si="9"/>
        <v>0</v>
      </c>
      <c r="P70" s="319"/>
      <c r="Q70" s="322"/>
      <c r="R70" s="325">
        <f t="shared" si="10"/>
        <v>0</v>
      </c>
    </row>
    <row r="71" spans="1:18" s="1" customFormat="1" ht="22.5" x14ac:dyDescent="0.2">
      <c r="A71" s="258">
        <v>57</v>
      </c>
      <c r="B71" s="274" t="s">
        <v>460</v>
      </c>
      <c r="C71" s="40" t="s">
        <v>461</v>
      </c>
      <c r="D71" s="31">
        <v>17549</v>
      </c>
      <c r="E71" s="320"/>
      <c r="F71" s="321">
        <f t="shared" si="5"/>
        <v>0</v>
      </c>
      <c r="G71" s="313"/>
      <c r="H71" s="322"/>
      <c r="I71" s="323">
        <f t="shared" si="6"/>
        <v>0</v>
      </c>
      <c r="J71" s="189">
        <f t="shared" si="7"/>
        <v>0</v>
      </c>
      <c r="K71" s="324"/>
      <c r="L71" s="325">
        <f t="shared" si="8"/>
        <v>0</v>
      </c>
      <c r="M71" s="190"/>
      <c r="N71" s="322"/>
      <c r="O71" s="326">
        <f t="shared" si="9"/>
        <v>0</v>
      </c>
      <c r="P71" s="319"/>
      <c r="Q71" s="322"/>
      <c r="R71" s="325">
        <f t="shared" si="10"/>
        <v>0</v>
      </c>
    </row>
    <row r="72" spans="1:18" s="1" customFormat="1" ht="12.75" x14ac:dyDescent="0.2">
      <c r="A72" s="258">
        <v>58</v>
      </c>
      <c r="B72" s="274" t="s">
        <v>462</v>
      </c>
      <c r="C72" s="40" t="s">
        <v>463</v>
      </c>
      <c r="D72" s="31">
        <v>19287</v>
      </c>
      <c r="E72" s="320"/>
      <c r="F72" s="321">
        <f t="shared" si="5"/>
        <v>0</v>
      </c>
      <c r="G72" s="313"/>
      <c r="H72" s="322"/>
      <c r="I72" s="323">
        <f t="shared" si="6"/>
        <v>0</v>
      </c>
      <c r="J72" s="189">
        <f t="shared" si="7"/>
        <v>0</v>
      </c>
      <c r="K72" s="324"/>
      <c r="L72" s="325">
        <f t="shared" si="8"/>
        <v>0</v>
      </c>
      <c r="M72" s="190"/>
      <c r="N72" s="322"/>
      <c r="O72" s="326">
        <f t="shared" si="9"/>
        <v>0</v>
      </c>
      <c r="P72" s="319"/>
      <c r="Q72" s="322"/>
      <c r="R72" s="325">
        <f t="shared" si="10"/>
        <v>0</v>
      </c>
    </row>
    <row r="73" spans="1:18" s="1" customFormat="1" ht="12.75" x14ac:dyDescent="0.2">
      <c r="A73" s="258">
        <v>59</v>
      </c>
      <c r="B73" s="274" t="s">
        <v>464</v>
      </c>
      <c r="C73" s="40" t="s">
        <v>465</v>
      </c>
      <c r="D73" s="31">
        <v>16331</v>
      </c>
      <c r="E73" s="320"/>
      <c r="F73" s="321">
        <f t="shared" si="5"/>
        <v>0</v>
      </c>
      <c r="G73" s="313"/>
      <c r="H73" s="322"/>
      <c r="I73" s="323">
        <f t="shared" si="6"/>
        <v>0</v>
      </c>
      <c r="J73" s="189">
        <f t="shared" si="7"/>
        <v>0</v>
      </c>
      <c r="K73" s="324"/>
      <c r="L73" s="325">
        <f t="shared" si="8"/>
        <v>0</v>
      </c>
      <c r="M73" s="190"/>
      <c r="N73" s="322"/>
      <c r="O73" s="326">
        <f t="shared" si="9"/>
        <v>0</v>
      </c>
      <c r="P73" s="319"/>
      <c r="Q73" s="322"/>
      <c r="R73" s="325">
        <f t="shared" si="10"/>
        <v>0</v>
      </c>
    </row>
    <row r="74" spans="1:18" s="1" customFormat="1" ht="12.75" x14ac:dyDescent="0.2">
      <c r="A74" s="258">
        <v>60</v>
      </c>
      <c r="B74" s="274" t="s">
        <v>466</v>
      </c>
      <c r="C74" s="40" t="s">
        <v>467</v>
      </c>
      <c r="D74" s="31">
        <v>13324</v>
      </c>
      <c r="E74" s="320"/>
      <c r="F74" s="321">
        <f t="shared" si="5"/>
        <v>0</v>
      </c>
      <c r="G74" s="313"/>
      <c r="H74" s="322"/>
      <c r="I74" s="323">
        <f t="shared" si="6"/>
        <v>0</v>
      </c>
      <c r="J74" s="189">
        <f t="shared" si="7"/>
        <v>0</v>
      </c>
      <c r="K74" s="324"/>
      <c r="L74" s="325">
        <f t="shared" si="8"/>
        <v>0</v>
      </c>
      <c r="M74" s="190"/>
      <c r="N74" s="322"/>
      <c r="O74" s="326">
        <f t="shared" si="9"/>
        <v>0</v>
      </c>
      <c r="P74" s="319"/>
      <c r="Q74" s="322"/>
      <c r="R74" s="325">
        <f t="shared" si="10"/>
        <v>0</v>
      </c>
    </row>
    <row r="75" spans="1:18" s="1" customFormat="1" ht="12.75" x14ac:dyDescent="0.2">
      <c r="A75" s="258">
        <v>61</v>
      </c>
      <c r="B75" s="274" t="s">
        <v>468</v>
      </c>
      <c r="C75" s="40" t="s">
        <v>469</v>
      </c>
      <c r="D75" s="31">
        <v>10253</v>
      </c>
      <c r="E75" s="320"/>
      <c r="F75" s="321">
        <f t="shared" si="5"/>
        <v>0</v>
      </c>
      <c r="G75" s="313"/>
      <c r="H75" s="322"/>
      <c r="I75" s="323">
        <f t="shared" si="6"/>
        <v>0</v>
      </c>
      <c r="J75" s="189">
        <f t="shared" si="7"/>
        <v>0</v>
      </c>
      <c r="K75" s="324"/>
      <c r="L75" s="325">
        <f t="shared" si="8"/>
        <v>0</v>
      </c>
      <c r="M75" s="190"/>
      <c r="N75" s="322"/>
      <c r="O75" s="326">
        <f t="shared" si="9"/>
        <v>0</v>
      </c>
      <c r="P75" s="319"/>
      <c r="Q75" s="322"/>
      <c r="R75" s="325">
        <f t="shared" si="10"/>
        <v>0</v>
      </c>
    </row>
    <row r="76" spans="1:18" s="1" customFormat="1" ht="22.5" x14ac:dyDescent="0.2">
      <c r="A76" s="258">
        <v>62</v>
      </c>
      <c r="B76" s="274" t="s">
        <v>470</v>
      </c>
      <c r="C76" s="40" t="s">
        <v>471</v>
      </c>
      <c r="D76" s="31">
        <v>44005</v>
      </c>
      <c r="E76" s="320"/>
      <c r="F76" s="321">
        <f t="shared" si="5"/>
        <v>0</v>
      </c>
      <c r="G76" s="313"/>
      <c r="H76" s="322"/>
      <c r="I76" s="323">
        <f t="shared" si="6"/>
        <v>0</v>
      </c>
      <c r="J76" s="189">
        <f t="shared" si="7"/>
        <v>0</v>
      </c>
      <c r="K76" s="324"/>
      <c r="L76" s="325">
        <f t="shared" si="8"/>
        <v>0</v>
      </c>
      <c r="M76" s="190"/>
      <c r="N76" s="322"/>
      <c r="O76" s="326">
        <f t="shared" si="9"/>
        <v>0</v>
      </c>
      <c r="P76" s="319"/>
      <c r="Q76" s="322"/>
      <c r="R76" s="325">
        <f t="shared" si="10"/>
        <v>0</v>
      </c>
    </row>
    <row r="77" spans="1:18" s="1" customFormat="1" ht="22.5" x14ac:dyDescent="0.2">
      <c r="A77" s="258">
        <v>63</v>
      </c>
      <c r="B77" s="274" t="s">
        <v>472</v>
      </c>
      <c r="C77" s="40" t="s">
        <v>473</v>
      </c>
      <c r="D77" s="31">
        <v>13721</v>
      </c>
      <c r="E77" s="320"/>
      <c r="F77" s="321">
        <f t="shared" si="5"/>
        <v>0</v>
      </c>
      <c r="G77" s="313"/>
      <c r="H77" s="322"/>
      <c r="I77" s="323">
        <f t="shared" si="6"/>
        <v>0</v>
      </c>
      <c r="J77" s="189">
        <f t="shared" si="7"/>
        <v>0</v>
      </c>
      <c r="K77" s="324"/>
      <c r="L77" s="325">
        <f t="shared" si="8"/>
        <v>0</v>
      </c>
      <c r="M77" s="190"/>
      <c r="N77" s="322"/>
      <c r="O77" s="326">
        <f t="shared" si="9"/>
        <v>0</v>
      </c>
      <c r="P77" s="319"/>
      <c r="Q77" s="322"/>
      <c r="R77" s="325">
        <f t="shared" si="10"/>
        <v>0</v>
      </c>
    </row>
    <row r="78" spans="1:18" s="1" customFormat="1" ht="22.5" x14ac:dyDescent="0.2">
      <c r="A78" s="258">
        <v>64</v>
      </c>
      <c r="B78" s="274" t="s">
        <v>474</v>
      </c>
      <c r="C78" s="40" t="s">
        <v>475</v>
      </c>
      <c r="D78" s="31">
        <v>76826</v>
      </c>
      <c r="E78" s="320"/>
      <c r="F78" s="321">
        <f t="shared" si="5"/>
        <v>0</v>
      </c>
      <c r="G78" s="313"/>
      <c r="H78" s="322"/>
      <c r="I78" s="323">
        <f t="shared" si="6"/>
        <v>0</v>
      </c>
      <c r="J78" s="189">
        <f t="shared" si="7"/>
        <v>0</v>
      </c>
      <c r="K78" s="324"/>
      <c r="L78" s="325">
        <f t="shared" si="8"/>
        <v>0</v>
      </c>
      <c r="M78" s="190"/>
      <c r="N78" s="322"/>
      <c r="O78" s="326">
        <f t="shared" si="9"/>
        <v>0</v>
      </c>
      <c r="P78" s="319"/>
      <c r="Q78" s="322"/>
      <c r="R78" s="325">
        <f t="shared" si="10"/>
        <v>0</v>
      </c>
    </row>
    <row r="79" spans="1:18" s="1" customFormat="1" ht="22.5" x14ac:dyDescent="0.2">
      <c r="A79" s="258">
        <v>65</v>
      </c>
      <c r="B79" s="274" t="s">
        <v>476</v>
      </c>
      <c r="C79" s="40" t="s">
        <v>477</v>
      </c>
      <c r="D79" s="31">
        <v>29655</v>
      </c>
      <c r="E79" s="320"/>
      <c r="F79" s="321">
        <f t="shared" si="5"/>
        <v>0</v>
      </c>
      <c r="G79" s="313"/>
      <c r="H79" s="322"/>
      <c r="I79" s="323">
        <f t="shared" ref="I79:I95" si="11">G79*D79</f>
        <v>0</v>
      </c>
      <c r="J79" s="189">
        <f t="shared" ref="J79:J95" si="12">E79+G79</f>
        <v>0</v>
      </c>
      <c r="K79" s="324"/>
      <c r="L79" s="325">
        <f t="shared" ref="L79:L95" si="13">J79*D79</f>
        <v>0</v>
      </c>
      <c r="M79" s="190"/>
      <c r="N79" s="322"/>
      <c r="O79" s="326">
        <f t="shared" ref="O79:O95" si="14">M79*D79</f>
        <v>0</v>
      </c>
      <c r="P79" s="319"/>
      <c r="Q79" s="322"/>
      <c r="R79" s="325">
        <f t="shared" ref="R79:R95" si="15">P79*D79</f>
        <v>0</v>
      </c>
    </row>
    <row r="80" spans="1:18" s="1" customFormat="1" ht="22.5" x14ac:dyDescent="0.2">
      <c r="A80" s="258">
        <v>66</v>
      </c>
      <c r="B80" s="274" t="s">
        <v>478</v>
      </c>
      <c r="C80" s="40" t="s">
        <v>479</v>
      </c>
      <c r="D80" s="31">
        <v>12811</v>
      </c>
      <c r="E80" s="320"/>
      <c r="F80" s="321">
        <f t="shared" si="5"/>
        <v>0</v>
      </c>
      <c r="G80" s="313"/>
      <c r="H80" s="322"/>
      <c r="I80" s="323">
        <f t="shared" si="11"/>
        <v>0</v>
      </c>
      <c r="J80" s="189">
        <f t="shared" si="12"/>
        <v>0</v>
      </c>
      <c r="K80" s="324"/>
      <c r="L80" s="325">
        <f t="shared" si="13"/>
        <v>0</v>
      </c>
      <c r="M80" s="190"/>
      <c r="N80" s="322"/>
      <c r="O80" s="326">
        <f t="shared" si="14"/>
        <v>0</v>
      </c>
      <c r="P80" s="319"/>
      <c r="Q80" s="322"/>
      <c r="R80" s="325">
        <f t="shared" si="15"/>
        <v>0</v>
      </c>
    </row>
    <row r="81" spans="1:18" s="1" customFormat="1" ht="22.5" x14ac:dyDescent="0.2">
      <c r="A81" s="258">
        <v>67</v>
      </c>
      <c r="B81" s="274" t="s">
        <v>480</v>
      </c>
      <c r="C81" s="40" t="s">
        <v>481</v>
      </c>
      <c r="D81" s="31">
        <v>57395</v>
      </c>
      <c r="E81" s="320"/>
      <c r="F81" s="321">
        <f t="shared" ref="F81:F95" si="16">E81*D81</f>
        <v>0</v>
      </c>
      <c r="G81" s="313"/>
      <c r="H81" s="322"/>
      <c r="I81" s="323">
        <f t="shared" si="11"/>
        <v>0</v>
      </c>
      <c r="J81" s="189">
        <f t="shared" si="12"/>
        <v>0</v>
      </c>
      <c r="K81" s="324"/>
      <c r="L81" s="325">
        <f t="shared" si="13"/>
        <v>0</v>
      </c>
      <c r="M81" s="190"/>
      <c r="N81" s="322"/>
      <c r="O81" s="326">
        <f t="shared" si="14"/>
        <v>0</v>
      </c>
      <c r="P81" s="319"/>
      <c r="Q81" s="322"/>
      <c r="R81" s="325">
        <f t="shared" si="15"/>
        <v>0</v>
      </c>
    </row>
    <row r="82" spans="1:18" s="1" customFormat="1" ht="22.5" x14ac:dyDescent="0.2">
      <c r="A82" s="258">
        <v>68</v>
      </c>
      <c r="B82" s="274" t="s">
        <v>482</v>
      </c>
      <c r="C82" s="40" t="s">
        <v>483</v>
      </c>
      <c r="D82" s="31">
        <v>12471</v>
      </c>
      <c r="E82" s="320"/>
      <c r="F82" s="321">
        <f t="shared" si="16"/>
        <v>0</v>
      </c>
      <c r="G82" s="313"/>
      <c r="H82" s="322"/>
      <c r="I82" s="323">
        <f t="shared" si="11"/>
        <v>0</v>
      </c>
      <c r="J82" s="189">
        <f t="shared" si="12"/>
        <v>0</v>
      </c>
      <c r="K82" s="324"/>
      <c r="L82" s="325">
        <f t="shared" si="13"/>
        <v>0</v>
      </c>
      <c r="M82" s="190"/>
      <c r="N82" s="322"/>
      <c r="O82" s="326">
        <f t="shared" si="14"/>
        <v>0</v>
      </c>
      <c r="P82" s="319"/>
      <c r="Q82" s="322"/>
      <c r="R82" s="325">
        <f t="shared" si="15"/>
        <v>0</v>
      </c>
    </row>
    <row r="83" spans="1:18" s="1" customFormat="1" ht="22.5" x14ac:dyDescent="0.2">
      <c r="A83" s="258">
        <v>69</v>
      </c>
      <c r="B83" s="274" t="s">
        <v>484</v>
      </c>
      <c r="C83" s="40" t="s">
        <v>485</v>
      </c>
      <c r="D83" s="31">
        <v>9015</v>
      </c>
      <c r="E83" s="320"/>
      <c r="F83" s="321">
        <f t="shared" si="16"/>
        <v>0</v>
      </c>
      <c r="G83" s="313"/>
      <c r="H83" s="322"/>
      <c r="I83" s="323">
        <f t="shared" si="11"/>
        <v>0</v>
      </c>
      <c r="J83" s="189">
        <f t="shared" si="12"/>
        <v>0</v>
      </c>
      <c r="K83" s="324"/>
      <c r="L83" s="325">
        <f t="shared" si="13"/>
        <v>0</v>
      </c>
      <c r="M83" s="190"/>
      <c r="N83" s="322"/>
      <c r="O83" s="326">
        <f t="shared" si="14"/>
        <v>0</v>
      </c>
      <c r="P83" s="319"/>
      <c r="Q83" s="322"/>
      <c r="R83" s="325">
        <f t="shared" si="15"/>
        <v>0</v>
      </c>
    </row>
    <row r="84" spans="1:18" s="1" customFormat="1" ht="22.5" x14ac:dyDescent="0.2">
      <c r="A84" s="258">
        <v>70</v>
      </c>
      <c r="B84" s="274" t="s">
        <v>486</v>
      </c>
      <c r="C84" s="40" t="s">
        <v>487</v>
      </c>
      <c r="D84" s="31">
        <v>27986</v>
      </c>
      <c r="E84" s="320"/>
      <c r="F84" s="321">
        <f t="shared" si="16"/>
        <v>0</v>
      </c>
      <c r="G84" s="313"/>
      <c r="H84" s="322"/>
      <c r="I84" s="323">
        <f t="shared" si="11"/>
        <v>0</v>
      </c>
      <c r="J84" s="189">
        <f t="shared" si="12"/>
        <v>0</v>
      </c>
      <c r="K84" s="324"/>
      <c r="L84" s="325">
        <f t="shared" si="13"/>
        <v>0</v>
      </c>
      <c r="M84" s="190"/>
      <c r="N84" s="322"/>
      <c r="O84" s="326">
        <f t="shared" si="14"/>
        <v>0</v>
      </c>
      <c r="P84" s="319"/>
      <c r="Q84" s="322"/>
      <c r="R84" s="325">
        <f t="shared" si="15"/>
        <v>0</v>
      </c>
    </row>
    <row r="85" spans="1:18" s="1" customFormat="1" ht="22.5" x14ac:dyDescent="0.2">
      <c r="A85" s="258">
        <v>71</v>
      </c>
      <c r="B85" s="274" t="s">
        <v>488</v>
      </c>
      <c r="C85" s="40" t="s">
        <v>489</v>
      </c>
      <c r="D85" s="31">
        <v>14798</v>
      </c>
      <c r="E85" s="320"/>
      <c r="F85" s="321">
        <f t="shared" si="16"/>
        <v>0</v>
      </c>
      <c r="G85" s="313"/>
      <c r="H85" s="322"/>
      <c r="I85" s="323">
        <f t="shared" si="11"/>
        <v>0</v>
      </c>
      <c r="J85" s="189">
        <f t="shared" si="12"/>
        <v>0</v>
      </c>
      <c r="K85" s="324"/>
      <c r="L85" s="325">
        <f t="shared" si="13"/>
        <v>0</v>
      </c>
      <c r="M85" s="190"/>
      <c r="N85" s="322"/>
      <c r="O85" s="326">
        <f t="shared" si="14"/>
        <v>0</v>
      </c>
      <c r="P85" s="319"/>
      <c r="Q85" s="322"/>
      <c r="R85" s="325">
        <f t="shared" si="15"/>
        <v>0</v>
      </c>
    </row>
    <row r="86" spans="1:18" s="1" customFormat="1" ht="22.5" x14ac:dyDescent="0.2">
      <c r="A86" s="258">
        <v>72</v>
      </c>
      <c r="B86" s="274" t="s">
        <v>490</v>
      </c>
      <c r="C86" s="40" t="s">
        <v>491</v>
      </c>
      <c r="D86" s="31">
        <v>11722</v>
      </c>
      <c r="E86" s="320"/>
      <c r="F86" s="321">
        <f t="shared" si="16"/>
        <v>0</v>
      </c>
      <c r="G86" s="313"/>
      <c r="H86" s="322"/>
      <c r="I86" s="323">
        <f t="shared" si="11"/>
        <v>0</v>
      </c>
      <c r="J86" s="189">
        <f t="shared" si="12"/>
        <v>0</v>
      </c>
      <c r="K86" s="324"/>
      <c r="L86" s="325">
        <f t="shared" si="13"/>
        <v>0</v>
      </c>
      <c r="M86" s="190"/>
      <c r="N86" s="322"/>
      <c r="O86" s="326">
        <f t="shared" si="14"/>
        <v>0</v>
      </c>
      <c r="P86" s="319"/>
      <c r="Q86" s="322"/>
      <c r="R86" s="325">
        <f t="shared" si="15"/>
        <v>0</v>
      </c>
    </row>
    <row r="87" spans="1:18" s="1" customFormat="1" ht="12.75" x14ac:dyDescent="0.2">
      <c r="A87" s="258">
        <v>73</v>
      </c>
      <c r="B87" s="274" t="s">
        <v>492</v>
      </c>
      <c r="C87" s="40" t="s">
        <v>493</v>
      </c>
      <c r="D87" s="31">
        <v>33459</v>
      </c>
      <c r="E87" s="320"/>
      <c r="F87" s="321">
        <f t="shared" si="16"/>
        <v>0</v>
      </c>
      <c r="G87" s="313"/>
      <c r="H87" s="322"/>
      <c r="I87" s="323">
        <f t="shared" si="11"/>
        <v>0</v>
      </c>
      <c r="J87" s="189">
        <f t="shared" si="12"/>
        <v>0</v>
      </c>
      <c r="K87" s="324"/>
      <c r="L87" s="325">
        <f t="shared" si="13"/>
        <v>0</v>
      </c>
      <c r="M87" s="190"/>
      <c r="N87" s="322"/>
      <c r="O87" s="326">
        <f t="shared" si="14"/>
        <v>0</v>
      </c>
      <c r="P87" s="319"/>
      <c r="Q87" s="322"/>
      <c r="R87" s="325">
        <f t="shared" si="15"/>
        <v>0</v>
      </c>
    </row>
    <row r="88" spans="1:18" s="1" customFormat="1" ht="12.75" x14ac:dyDescent="0.2">
      <c r="A88" s="258">
        <v>74</v>
      </c>
      <c r="B88" s="274" t="s">
        <v>494</v>
      </c>
      <c r="C88" s="40" t="s">
        <v>495</v>
      </c>
      <c r="D88" s="31">
        <v>19915</v>
      </c>
      <c r="E88" s="320"/>
      <c r="F88" s="321">
        <f t="shared" si="16"/>
        <v>0</v>
      </c>
      <c r="G88" s="313"/>
      <c r="H88" s="322"/>
      <c r="I88" s="323">
        <f t="shared" si="11"/>
        <v>0</v>
      </c>
      <c r="J88" s="189">
        <f t="shared" si="12"/>
        <v>0</v>
      </c>
      <c r="K88" s="324"/>
      <c r="L88" s="325">
        <f t="shared" si="13"/>
        <v>0</v>
      </c>
      <c r="M88" s="190"/>
      <c r="N88" s="322"/>
      <c r="O88" s="326">
        <f t="shared" si="14"/>
        <v>0</v>
      </c>
      <c r="P88" s="319"/>
      <c r="Q88" s="322"/>
      <c r="R88" s="325">
        <f t="shared" si="15"/>
        <v>0</v>
      </c>
    </row>
    <row r="89" spans="1:18" s="1" customFormat="1" ht="12.75" x14ac:dyDescent="0.2">
      <c r="A89" s="258">
        <v>75</v>
      </c>
      <c r="B89" s="274" t="s">
        <v>496</v>
      </c>
      <c r="C89" s="40" t="s">
        <v>497</v>
      </c>
      <c r="D89" s="31">
        <v>13725</v>
      </c>
      <c r="E89" s="320"/>
      <c r="F89" s="321">
        <f t="shared" si="16"/>
        <v>0</v>
      </c>
      <c r="G89" s="313"/>
      <c r="H89" s="322"/>
      <c r="I89" s="323">
        <f t="shared" si="11"/>
        <v>0</v>
      </c>
      <c r="J89" s="189">
        <f t="shared" si="12"/>
        <v>0</v>
      </c>
      <c r="K89" s="324"/>
      <c r="L89" s="325">
        <f t="shared" si="13"/>
        <v>0</v>
      </c>
      <c r="M89" s="190"/>
      <c r="N89" s="322"/>
      <c r="O89" s="326">
        <f t="shared" si="14"/>
        <v>0</v>
      </c>
      <c r="P89" s="319"/>
      <c r="Q89" s="322"/>
      <c r="R89" s="325">
        <f t="shared" si="15"/>
        <v>0</v>
      </c>
    </row>
    <row r="90" spans="1:18" s="1" customFormat="1" ht="12.75" x14ac:dyDescent="0.2">
      <c r="A90" s="258">
        <v>76</v>
      </c>
      <c r="B90" s="274" t="s">
        <v>498</v>
      </c>
      <c r="C90" s="40" t="s">
        <v>499</v>
      </c>
      <c r="D90" s="31">
        <v>55153</v>
      </c>
      <c r="E90" s="320"/>
      <c r="F90" s="321">
        <f t="shared" si="16"/>
        <v>0</v>
      </c>
      <c r="G90" s="313"/>
      <c r="H90" s="322"/>
      <c r="I90" s="323">
        <f t="shared" si="11"/>
        <v>0</v>
      </c>
      <c r="J90" s="189">
        <f t="shared" si="12"/>
        <v>0</v>
      </c>
      <c r="K90" s="324"/>
      <c r="L90" s="325">
        <f t="shared" si="13"/>
        <v>0</v>
      </c>
      <c r="M90" s="190"/>
      <c r="N90" s="322"/>
      <c r="O90" s="326">
        <f t="shared" si="14"/>
        <v>0</v>
      </c>
      <c r="P90" s="319"/>
      <c r="Q90" s="322"/>
      <c r="R90" s="325">
        <f t="shared" si="15"/>
        <v>0</v>
      </c>
    </row>
    <row r="91" spans="1:18" s="1" customFormat="1" ht="12.75" x14ac:dyDescent="0.2">
      <c r="A91" s="258">
        <v>77</v>
      </c>
      <c r="B91" s="274" t="s">
        <v>500</v>
      </c>
      <c r="C91" s="40" t="s">
        <v>501</v>
      </c>
      <c r="D91" s="31">
        <v>17053</v>
      </c>
      <c r="E91" s="320"/>
      <c r="F91" s="321">
        <f t="shared" si="16"/>
        <v>0</v>
      </c>
      <c r="G91" s="313"/>
      <c r="H91" s="322"/>
      <c r="I91" s="323">
        <f t="shared" si="11"/>
        <v>0</v>
      </c>
      <c r="J91" s="189">
        <f t="shared" si="12"/>
        <v>0</v>
      </c>
      <c r="K91" s="324"/>
      <c r="L91" s="325">
        <f t="shared" si="13"/>
        <v>0</v>
      </c>
      <c r="M91" s="190"/>
      <c r="N91" s="322"/>
      <c r="O91" s="326">
        <f t="shared" si="14"/>
        <v>0</v>
      </c>
      <c r="P91" s="319"/>
      <c r="Q91" s="322"/>
      <c r="R91" s="325">
        <f t="shared" si="15"/>
        <v>0</v>
      </c>
    </row>
    <row r="92" spans="1:18" s="1" customFormat="1" ht="12.75" x14ac:dyDescent="0.2">
      <c r="A92" s="258">
        <v>78</v>
      </c>
      <c r="B92" s="274" t="s">
        <v>502</v>
      </c>
      <c r="C92" s="40" t="s">
        <v>503</v>
      </c>
      <c r="D92" s="31">
        <v>44324</v>
      </c>
      <c r="E92" s="320"/>
      <c r="F92" s="321">
        <f t="shared" si="16"/>
        <v>0</v>
      </c>
      <c r="G92" s="313"/>
      <c r="H92" s="322"/>
      <c r="I92" s="323">
        <f t="shared" si="11"/>
        <v>0</v>
      </c>
      <c r="J92" s="189">
        <f t="shared" si="12"/>
        <v>0</v>
      </c>
      <c r="K92" s="324"/>
      <c r="L92" s="325">
        <f t="shared" si="13"/>
        <v>0</v>
      </c>
      <c r="M92" s="190"/>
      <c r="N92" s="322"/>
      <c r="O92" s="326">
        <f t="shared" si="14"/>
        <v>0</v>
      </c>
      <c r="P92" s="319"/>
      <c r="Q92" s="322"/>
      <c r="R92" s="325">
        <f t="shared" si="15"/>
        <v>0</v>
      </c>
    </row>
    <row r="93" spans="1:18" s="1" customFormat="1" ht="22.5" x14ac:dyDescent="0.2">
      <c r="A93" s="258">
        <v>79</v>
      </c>
      <c r="B93" s="274" t="s">
        <v>504</v>
      </c>
      <c r="C93" s="40" t="s">
        <v>505</v>
      </c>
      <c r="D93" s="31">
        <v>17094</v>
      </c>
      <c r="E93" s="320"/>
      <c r="F93" s="321">
        <f t="shared" si="16"/>
        <v>0</v>
      </c>
      <c r="G93" s="313"/>
      <c r="H93" s="322"/>
      <c r="I93" s="323">
        <f t="shared" si="11"/>
        <v>0</v>
      </c>
      <c r="J93" s="189">
        <f t="shared" si="12"/>
        <v>0</v>
      </c>
      <c r="K93" s="324"/>
      <c r="L93" s="325">
        <f t="shared" si="13"/>
        <v>0</v>
      </c>
      <c r="M93" s="190"/>
      <c r="N93" s="322"/>
      <c r="O93" s="326">
        <f t="shared" si="14"/>
        <v>0</v>
      </c>
      <c r="P93" s="319"/>
      <c r="Q93" s="322"/>
      <c r="R93" s="325">
        <f t="shared" si="15"/>
        <v>0</v>
      </c>
    </row>
    <row r="94" spans="1:18" s="1" customFormat="1" ht="12.75" x14ac:dyDescent="0.2">
      <c r="A94" s="258">
        <v>80</v>
      </c>
      <c r="B94" s="274" t="s">
        <v>1454</v>
      </c>
      <c r="C94" s="40" t="s">
        <v>1455</v>
      </c>
      <c r="D94" s="31">
        <v>688000</v>
      </c>
      <c r="E94" s="320"/>
      <c r="F94" s="321">
        <f t="shared" si="16"/>
        <v>0</v>
      </c>
      <c r="G94" s="313"/>
      <c r="H94" s="322"/>
      <c r="I94" s="323">
        <f t="shared" si="11"/>
        <v>0</v>
      </c>
      <c r="J94" s="189">
        <f t="shared" si="12"/>
        <v>0</v>
      </c>
      <c r="K94" s="324"/>
      <c r="L94" s="325">
        <f t="shared" si="13"/>
        <v>0</v>
      </c>
      <c r="M94" s="190"/>
      <c r="N94" s="322"/>
      <c r="O94" s="326">
        <f t="shared" si="14"/>
        <v>0</v>
      </c>
      <c r="P94" s="319"/>
      <c r="Q94" s="322"/>
      <c r="R94" s="325">
        <f t="shared" si="15"/>
        <v>0</v>
      </c>
    </row>
    <row r="95" spans="1:18" s="1" customFormat="1" ht="12.75" x14ac:dyDescent="0.2">
      <c r="A95" s="258">
        <v>81</v>
      </c>
      <c r="B95" s="274" t="s">
        <v>1456</v>
      </c>
      <c r="C95" s="40" t="s">
        <v>1457</v>
      </c>
      <c r="D95" s="31">
        <v>210000</v>
      </c>
      <c r="E95" s="320"/>
      <c r="F95" s="321">
        <f t="shared" si="16"/>
        <v>0</v>
      </c>
      <c r="G95" s="313"/>
      <c r="H95" s="322"/>
      <c r="I95" s="323">
        <f t="shared" si="11"/>
        <v>0</v>
      </c>
      <c r="J95" s="189">
        <f t="shared" si="12"/>
        <v>0</v>
      </c>
      <c r="K95" s="324"/>
      <c r="L95" s="325">
        <f t="shared" si="13"/>
        <v>0</v>
      </c>
      <c r="M95" s="190"/>
      <c r="N95" s="322"/>
      <c r="O95" s="326">
        <f t="shared" si="14"/>
        <v>0</v>
      </c>
      <c r="P95" s="319"/>
      <c r="Q95" s="322"/>
      <c r="R95" s="325">
        <f t="shared" si="15"/>
        <v>0</v>
      </c>
    </row>
    <row r="96" spans="1:18" s="1" customFormat="1" thickBot="1" x14ac:dyDescent="0.25">
      <c r="A96" s="258">
        <v>82</v>
      </c>
      <c r="B96" s="55"/>
      <c r="C96" s="32"/>
      <c r="D96" s="31"/>
      <c r="E96" s="186"/>
      <c r="F96" s="187"/>
      <c r="G96" s="313"/>
      <c r="H96" s="211"/>
      <c r="I96" s="203"/>
      <c r="J96" s="189"/>
      <c r="K96" s="191"/>
      <c r="L96" s="204"/>
      <c r="M96" s="190"/>
      <c r="N96" s="211"/>
      <c r="O96" s="206"/>
      <c r="P96" s="192"/>
      <c r="Q96" s="211"/>
      <c r="R96" s="204"/>
    </row>
    <row r="97" spans="1:19" s="14" customFormat="1" ht="23.1" customHeight="1" thickBot="1" x14ac:dyDescent="0.25">
      <c r="A97" s="13"/>
      <c r="B97" s="29"/>
      <c r="C97" s="589" t="s">
        <v>1344</v>
      </c>
      <c r="D97" s="590"/>
      <c r="E97" s="193">
        <f>SUM(E15:E96)</f>
        <v>0</v>
      </c>
      <c r="F97" s="194">
        <f>SUM(F15:F96)</f>
        <v>0</v>
      </c>
      <c r="G97" s="194">
        <f>SUM(G15:G96)</f>
        <v>0</v>
      </c>
      <c r="H97" s="586">
        <f>SUM(I15:I96)</f>
        <v>0</v>
      </c>
      <c r="I97" s="587"/>
      <c r="J97" s="194">
        <f>SUM(J15:J96)</f>
        <v>0</v>
      </c>
      <c r="K97" s="586">
        <f>SUM(L15:L96)</f>
        <v>0</v>
      </c>
      <c r="L97" s="587"/>
      <c r="M97" s="195">
        <f>SUM(M15:M96)</f>
        <v>0</v>
      </c>
      <c r="N97" s="586">
        <f>SUM(O15:O96)</f>
        <v>0</v>
      </c>
      <c r="O97" s="587"/>
      <c r="P97" s="195">
        <f>SUM(P15:P96)</f>
        <v>0</v>
      </c>
      <c r="Q97" s="586">
        <f>SUM(R15:R96)</f>
        <v>0</v>
      </c>
      <c r="R97" s="587"/>
    </row>
    <row r="98" spans="1:19" s="14" customFormat="1" ht="23.1" customHeight="1" x14ac:dyDescent="0.2">
      <c r="A98" s="20"/>
      <c r="B98" s="20"/>
      <c r="C98" s="45"/>
      <c r="D98" s="45"/>
      <c r="E98" s="46"/>
      <c r="F98" s="46"/>
      <c r="G98" s="46"/>
      <c r="H98" s="46"/>
      <c r="I98" s="46"/>
      <c r="J98" s="46"/>
      <c r="L98" s="43"/>
    </row>
    <row r="99" spans="1:19" s="14" customFormat="1" ht="23.1" customHeight="1" thickBot="1" x14ac:dyDescent="0.3">
      <c r="A99" s="20"/>
      <c r="B99" s="593" t="s">
        <v>1355</v>
      </c>
      <c r="C99" s="592"/>
      <c r="D99" s="592"/>
      <c r="E99" s="592"/>
      <c r="F99" s="592"/>
      <c r="G99" s="592"/>
      <c r="H99" s="592"/>
      <c r="I99" s="592"/>
      <c r="J99" s="592"/>
      <c r="K99" s="592"/>
      <c r="L99" s="592"/>
      <c r="M99" s="592"/>
      <c r="N99" s="593"/>
    </row>
    <row r="100" spans="1:19" s="14" customFormat="1" ht="23.1" customHeight="1" thickBot="1" x14ac:dyDescent="0.25">
      <c r="A100" s="652" t="s">
        <v>1366</v>
      </c>
      <c r="B100" s="653"/>
      <c r="C100" s="533" t="s">
        <v>1367</v>
      </c>
      <c r="D100" s="534"/>
      <c r="E100" s="530" t="s">
        <v>1570</v>
      </c>
      <c r="F100" s="591"/>
      <c r="G100" s="591"/>
      <c r="H100" s="591"/>
      <c r="I100" s="591"/>
      <c r="J100" s="591"/>
      <c r="K100" s="591"/>
      <c r="L100" s="591"/>
      <c r="M100" s="591"/>
      <c r="N100" s="542" t="s">
        <v>1578</v>
      </c>
      <c r="O100" s="543"/>
      <c r="P100" s="544"/>
      <c r="Q100" s="555" t="s">
        <v>1572</v>
      </c>
      <c r="R100" s="555"/>
      <c r="S100" s="556"/>
    </row>
    <row r="101" spans="1:19" s="14" customFormat="1" ht="23.1" customHeight="1" thickBot="1" x14ac:dyDescent="0.25">
      <c r="A101" s="654"/>
      <c r="B101" s="655"/>
      <c r="C101" s="535"/>
      <c r="D101" s="536"/>
      <c r="E101" s="559" t="s">
        <v>1352</v>
      </c>
      <c r="F101" s="560"/>
      <c r="G101" s="561"/>
      <c r="H101" s="559" t="s">
        <v>1351</v>
      </c>
      <c r="I101" s="560"/>
      <c r="J101" s="561"/>
      <c r="K101" s="542" t="s">
        <v>384</v>
      </c>
      <c r="L101" s="543"/>
      <c r="M101" s="544"/>
      <c r="N101" s="545"/>
      <c r="O101" s="546"/>
      <c r="P101" s="547"/>
      <c r="Q101" s="557"/>
      <c r="R101" s="557"/>
      <c r="S101" s="558"/>
    </row>
    <row r="102" spans="1:19" s="14" customFormat="1" ht="18.75" thickBot="1" x14ac:dyDescent="0.25">
      <c r="A102" s="654"/>
      <c r="B102" s="655"/>
      <c r="C102" s="537"/>
      <c r="D102" s="538"/>
      <c r="E102" s="47" t="s">
        <v>1353</v>
      </c>
      <c r="F102" s="47" t="s">
        <v>1417</v>
      </c>
      <c r="G102" s="47" t="s">
        <v>1363</v>
      </c>
      <c r="H102" s="47" t="s">
        <v>1353</v>
      </c>
      <c r="I102" s="47" t="s">
        <v>1417</v>
      </c>
      <c r="J102" s="47" t="s">
        <v>1363</v>
      </c>
      <c r="K102" s="47" t="s">
        <v>1353</v>
      </c>
      <c r="L102" s="47" t="s">
        <v>1417</v>
      </c>
      <c r="M102" s="47" t="s">
        <v>1363</v>
      </c>
      <c r="N102" s="47" t="s">
        <v>1353</v>
      </c>
      <c r="O102" s="86" t="s">
        <v>1417</v>
      </c>
      <c r="P102" s="87" t="s">
        <v>1363</v>
      </c>
      <c r="Q102" s="88" t="s">
        <v>1353</v>
      </c>
      <c r="R102" s="89" t="s">
        <v>1417</v>
      </c>
      <c r="S102" s="85" t="s">
        <v>1363</v>
      </c>
    </row>
    <row r="103" spans="1:19" s="14" customFormat="1" ht="27" customHeight="1" x14ac:dyDescent="0.2">
      <c r="A103" s="656" t="s">
        <v>1624</v>
      </c>
      <c r="B103" s="657"/>
      <c r="C103" s="575" t="s">
        <v>1356</v>
      </c>
      <c r="D103" s="575"/>
      <c r="E103" s="372">
        <f>SUM(E15:E54)+E94+E95</f>
        <v>0</v>
      </c>
      <c r="F103" s="372">
        <f>SUM(F15:F54)+F94+F95</f>
        <v>0</v>
      </c>
      <c r="G103" s="95" t="e">
        <f>E103/$E$97</f>
        <v>#DIV/0!</v>
      </c>
      <c r="H103" s="372">
        <f>SUM(G15:G54)+G94+G95</f>
        <v>0</v>
      </c>
      <c r="I103" s="372">
        <f>SUM(I15:I54)+I94+I95</f>
        <v>0</v>
      </c>
      <c r="J103" s="135" t="e">
        <f>H103/$G$97</f>
        <v>#DIV/0!</v>
      </c>
      <c r="K103" s="372">
        <f>SUM(J15:J54)+J94+J95</f>
        <v>0</v>
      </c>
      <c r="L103" s="372">
        <f>SUM(L15:L54)+L94+L95</f>
        <v>0</v>
      </c>
      <c r="M103" s="95" t="e">
        <f>K103/$J$97</f>
        <v>#DIV/0!</v>
      </c>
      <c r="N103" s="391">
        <f>SUM(M15:M54)+M94+M95</f>
        <v>0</v>
      </c>
      <c r="O103" s="391">
        <f>SUM(O15:O54)+O94+O95</f>
        <v>0</v>
      </c>
      <c r="P103" s="95" t="e">
        <f>N103/$M$97</f>
        <v>#DIV/0!</v>
      </c>
      <c r="Q103" s="392">
        <f>SUM(P15:P54)+P94+P95</f>
        <v>0</v>
      </c>
      <c r="R103" s="395">
        <f>SUM(R15:R54)+R94+R95</f>
        <v>0</v>
      </c>
      <c r="S103" s="95" t="e">
        <f>Q103/$P$97</f>
        <v>#DIV/0!</v>
      </c>
    </row>
    <row r="104" spans="1:19" s="14" customFormat="1" ht="23.1" customHeight="1" x14ac:dyDescent="0.2">
      <c r="A104" s="656" t="s">
        <v>1458</v>
      </c>
      <c r="B104" s="657"/>
      <c r="C104" s="578" t="s">
        <v>1372</v>
      </c>
      <c r="D104" s="578"/>
      <c r="E104" s="373">
        <f>SUM(E55:E93)</f>
        <v>0</v>
      </c>
      <c r="F104" s="373">
        <f>SUM(F55:F93)</f>
        <v>0</v>
      </c>
      <c r="G104" s="96" t="e">
        <f>E104/$E$97</f>
        <v>#DIV/0!</v>
      </c>
      <c r="H104" s="373">
        <f>SUM(G55:G93)</f>
        <v>0</v>
      </c>
      <c r="I104" s="373">
        <f>SUM(I55:I93)</f>
        <v>0</v>
      </c>
      <c r="J104" s="136" t="e">
        <f>H104/$G$97</f>
        <v>#DIV/0!</v>
      </c>
      <c r="K104" s="373">
        <f>SUM(J55:J93)</f>
        <v>0</v>
      </c>
      <c r="L104" s="373">
        <f>SUM(L55:L93)</f>
        <v>0</v>
      </c>
      <c r="M104" s="96" t="e">
        <f>K104/$J$97</f>
        <v>#DIV/0!</v>
      </c>
      <c r="N104" s="362">
        <f>SUM(M55:M93)</f>
        <v>0</v>
      </c>
      <c r="O104" s="362">
        <f>SUM(O55:O93)</f>
        <v>0</v>
      </c>
      <c r="P104" s="96" t="e">
        <f>N104/$M$97</f>
        <v>#DIV/0!</v>
      </c>
      <c r="Q104" s="393">
        <f>SUM(P55:P93)</f>
        <v>0</v>
      </c>
      <c r="R104" s="396">
        <f>SUM(R55:R93)</f>
        <v>0</v>
      </c>
      <c r="S104" s="96" t="e">
        <f>Q104/$P$97</f>
        <v>#DIV/0!</v>
      </c>
    </row>
    <row r="105" spans="1:19" s="14" customFormat="1" ht="23.1" customHeight="1" thickBot="1" x14ac:dyDescent="0.25">
      <c r="A105" s="650" t="s">
        <v>1404</v>
      </c>
      <c r="B105" s="651"/>
      <c r="C105" s="571" t="s">
        <v>1358</v>
      </c>
      <c r="D105" s="571"/>
      <c r="E105" s="374">
        <v>0</v>
      </c>
      <c r="F105" s="374">
        <v>0</v>
      </c>
      <c r="G105" s="97" t="e">
        <f>E105/$E$97</f>
        <v>#DIV/0!</v>
      </c>
      <c r="H105" s="374">
        <v>0</v>
      </c>
      <c r="I105" s="374">
        <v>0</v>
      </c>
      <c r="J105" s="137" t="e">
        <f>H105/$G$97</f>
        <v>#DIV/0!</v>
      </c>
      <c r="K105" s="374">
        <v>0</v>
      </c>
      <c r="L105" s="374">
        <v>0</v>
      </c>
      <c r="M105" s="97" t="e">
        <f>K105/$J$97</f>
        <v>#DIV/0!</v>
      </c>
      <c r="N105" s="363">
        <v>0</v>
      </c>
      <c r="O105" s="363">
        <v>0</v>
      </c>
      <c r="P105" s="97" t="e">
        <f>N105/$M$97</f>
        <v>#DIV/0!</v>
      </c>
      <c r="Q105" s="394">
        <v>0</v>
      </c>
      <c r="R105" s="397">
        <v>0</v>
      </c>
      <c r="S105" s="97" t="e">
        <f>Q105/$P$97</f>
        <v>#DIV/0!</v>
      </c>
    </row>
    <row r="106" spans="1:19" s="17" customFormat="1" ht="12" x14ac:dyDescent="0.2">
      <c r="A106" s="15"/>
      <c r="B106" s="15"/>
      <c r="C106" s="25"/>
      <c r="D106" s="16"/>
      <c r="E106" s="16"/>
      <c r="F106" s="14"/>
      <c r="G106" s="14"/>
      <c r="H106" s="14"/>
      <c r="I106" s="14"/>
      <c r="J106" s="14"/>
      <c r="L106" s="44"/>
    </row>
    <row r="107" spans="1:19" s="17" customFormat="1" ht="12.75" x14ac:dyDescent="0.2">
      <c r="A107" s="36"/>
      <c r="B107" s="36"/>
      <c r="C107" s="68"/>
      <c r="D107" s="39"/>
      <c r="E107" s="36"/>
      <c r="L107" s="44"/>
    </row>
    <row r="108" spans="1:19" s="17" customFormat="1" ht="12" x14ac:dyDescent="0.2">
      <c r="C108" s="19"/>
      <c r="L108" s="44"/>
    </row>
    <row r="109" spans="1:19" s="17" customFormat="1" ht="12.75" x14ac:dyDescent="0.2">
      <c r="A109" s="36"/>
      <c r="B109" s="36"/>
      <c r="C109" s="68"/>
      <c r="D109" s="39"/>
      <c r="E109" s="36"/>
      <c r="L109" s="44"/>
    </row>
    <row r="110" spans="1:19" s="69" customFormat="1" ht="18" customHeight="1" x14ac:dyDescent="0.2">
      <c r="B110" s="70" t="s">
        <v>1566</v>
      </c>
      <c r="C110" s="62"/>
      <c r="D110" s="71" t="s">
        <v>1564</v>
      </c>
      <c r="E110" s="72"/>
      <c r="G110" s="73"/>
      <c r="H110" s="569" t="s">
        <v>1568</v>
      </c>
      <c r="I110" s="570"/>
      <c r="J110" s="570"/>
      <c r="K110" s="570"/>
    </row>
    <row r="111" spans="1:19" s="69" customFormat="1" ht="14.25" customHeight="1" x14ac:dyDescent="0.2">
      <c r="A111" s="74"/>
      <c r="B111" s="72"/>
      <c r="C111" s="75"/>
      <c r="D111" s="76"/>
      <c r="E111" s="76"/>
      <c r="H111" s="568"/>
      <c r="I111" s="568"/>
      <c r="J111" s="568"/>
      <c r="K111" s="568"/>
    </row>
    <row r="112" spans="1:19" s="69" customFormat="1" ht="16.5" customHeight="1" x14ac:dyDescent="0.2">
      <c r="B112" s="77" t="s">
        <v>1567</v>
      </c>
      <c r="C112" s="63"/>
      <c r="H112" s="568"/>
      <c r="I112" s="568"/>
      <c r="J112" s="568"/>
      <c r="K112" s="568"/>
    </row>
    <row r="113" spans="1:19" x14ac:dyDescent="0.25">
      <c r="C113" s="27"/>
    </row>
    <row r="114" spans="1:19" x14ac:dyDescent="0.25">
      <c r="C114" s="27"/>
    </row>
    <row r="115" spans="1:19" x14ac:dyDescent="0.25">
      <c r="C115" s="27"/>
    </row>
    <row r="120" spans="1:19" s="7" customFormat="1" x14ac:dyDescent="0.25">
      <c r="A120" s="21"/>
      <c r="B120" s="21"/>
      <c r="C120" s="25"/>
      <c r="F120" s="6"/>
      <c r="G120" s="6"/>
      <c r="H120" s="6"/>
      <c r="I120" s="6"/>
      <c r="J120" s="6"/>
      <c r="K120" s="6"/>
      <c r="L120" s="42"/>
      <c r="M120" s="6"/>
      <c r="N120" s="6"/>
      <c r="O120" s="6"/>
      <c r="P120" s="6"/>
      <c r="Q120" s="6"/>
      <c r="R120" s="6"/>
      <c r="S120" s="6"/>
    </row>
    <row r="121" spans="1:19" s="7" customFormat="1" x14ac:dyDescent="0.25">
      <c r="A121" s="21"/>
      <c r="B121" s="21"/>
      <c r="C121" s="28"/>
      <c r="F121" s="6"/>
      <c r="G121" s="6"/>
      <c r="H121" s="6"/>
      <c r="I121" s="6"/>
      <c r="J121" s="6"/>
      <c r="K121" s="6"/>
      <c r="L121" s="42"/>
      <c r="M121" s="6"/>
      <c r="N121" s="6"/>
      <c r="O121" s="6"/>
      <c r="P121" s="6"/>
      <c r="Q121" s="6"/>
      <c r="R121" s="6"/>
      <c r="S121" s="6"/>
    </row>
    <row r="122" spans="1:19" s="7" customFormat="1" x14ac:dyDescent="0.25">
      <c r="A122" s="21"/>
      <c r="B122" s="21"/>
      <c r="C122" s="25"/>
      <c r="F122" s="6"/>
      <c r="G122" s="6"/>
      <c r="H122" s="6"/>
      <c r="I122" s="6"/>
      <c r="J122" s="6"/>
      <c r="K122" s="6"/>
      <c r="L122" s="42"/>
      <c r="M122" s="6"/>
      <c r="N122" s="6"/>
      <c r="O122" s="6"/>
      <c r="P122" s="6"/>
      <c r="Q122" s="6"/>
      <c r="R122" s="6"/>
      <c r="S122" s="6"/>
    </row>
  </sheetData>
  <sheetProtection algorithmName="SHA-512" hashValue="h7w8mhQ3MK0sBC7C4teXIcDGkzLa2qyyBbKL+mvsR5MpEf4HwfcGxVtTxIoV5qIScPM4alzKZO07vudazSZFOg==" saltValue="9VglY51JAzrym3pydKBEIg==" spinCount="100000" sheet="1" formatRows="0" insertColumns="0"/>
  <mergeCells count="48">
    <mergeCell ref="Q1:R1"/>
    <mergeCell ref="C100:D102"/>
    <mergeCell ref="E100:M100"/>
    <mergeCell ref="N100:P101"/>
    <mergeCell ref="B11:B13"/>
    <mergeCell ref="C97:D97"/>
    <mergeCell ref="M1:O1"/>
    <mergeCell ref="A1:E1"/>
    <mergeCell ref="D3:L3"/>
    <mergeCell ref="C5:O5"/>
    <mergeCell ref="C6:O6"/>
    <mergeCell ref="F7:H7"/>
    <mergeCell ref="M11:O12"/>
    <mergeCell ref="P11:R12"/>
    <mergeCell ref="G12:I12"/>
    <mergeCell ref="J12:L12"/>
    <mergeCell ref="A105:B105"/>
    <mergeCell ref="E11:L11"/>
    <mergeCell ref="C11:C13"/>
    <mergeCell ref="D11:D13"/>
    <mergeCell ref="Q100:S101"/>
    <mergeCell ref="E101:G101"/>
    <mergeCell ref="N13:O13"/>
    <mergeCell ref="H101:J101"/>
    <mergeCell ref="K101:M101"/>
    <mergeCell ref="E12:F12"/>
    <mergeCell ref="B99:N99"/>
    <mergeCell ref="A11:A13"/>
    <mergeCell ref="A100:B102"/>
    <mergeCell ref="A103:B103"/>
    <mergeCell ref="A104:B104"/>
    <mergeCell ref="Q13:R13"/>
    <mergeCell ref="C9:O9"/>
    <mergeCell ref="N14:O14"/>
    <mergeCell ref="Q14:R14"/>
    <mergeCell ref="H111:K112"/>
    <mergeCell ref="H97:I97"/>
    <mergeCell ref="K97:L97"/>
    <mergeCell ref="N97:O97"/>
    <mergeCell ref="Q97:R97"/>
    <mergeCell ref="H110:K110"/>
    <mergeCell ref="H13:I13"/>
    <mergeCell ref="K13:L13"/>
    <mergeCell ref="C103:D103"/>
    <mergeCell ref="C104:D104"/>
    <mergeCell ref="C105:D105"/>
    <mergeCell ref="H14:I14"/>
    <mergeCell ref="K14:L14"/>
  </mergeCells>
  <hyperlinks>
    <hyperlink ref="Q1:R1" location="'Почетна страна'!G8" display="Врати се на почетна страна" xr:uid="{C1C0A204-7DC7-4E96-991E-B55A150F7A89}"/>
  </hyperlinks>
  <printOptions horizontalCentered="1"/>
  <pageMargins left="0.23622047244094491" right="0.23622047244094491" top="0.46" bottom="0.5" header="0.31496062992125984" footer="0.31496062992125984"/>
  <pageSetup paperSize="9" scale="70" orientation="landscape" r:id="rId1"/>
  <headerFooter alignWithMargins="0">
    <oddFooter>&amp;C&amp;8&amp;P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AFE0-EBF7-4264-A85E-40E0DC5EB657}">
  <sheetPr>
    <tabColor theme="0" tint="-0.14999847407452621"/>
  </sheetPr>
  <dimension ref="A1:T76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0" width="6.7109375" style="6" customWidth="1"/>
    <col min="11" max="11" width="6.5703125" style="6" customWidth="1"/>
    <col min="12" max="12" width="11.85546875" style="42" customWidth="1"/>
    <col min="13" max="13" width="6.5703125" style="6" customWidth="1"/>
    <col min="14" max="14" width="6.7109375" style="6" customWidth="1"/>
    <col min="15" max="15" width="11.7109375" style="6" customWidth="1"/>
    <col min="16" max="16" width="6.7109375" style="6" customWidth="1"/>
    <col min="17" max="17" width="6.855468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F1" s="390"/>
      <c r="G1" s="2"/>
      <c r="K1" s="3"/>
      <c r="L1" s="41"/>
      <c r="M1" s="505" t="s">
        <v>1625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1523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258">
        <v>1</v>
      </c>
      <c r="B15" s="274" t="s">
        <v>506</v>
      </c>
      <c r="C15" s="40" t="s">
        <v>507</v>
      </c>
      <c r="D15" s="31">
        <v>123532</v>
      </c>
      <c r="E15" s="311"/>
      <c r="F15" s="312">
        <f>E15*D15</f>
        <v>0</v>
      </c>
      <c r="G15" s="313"/>
      <c r="H15" s="314"/>
      <c r="I15" s="315">
        <f t="shared" ref="I15:I49" si="0">G15*D15</f>
        <v>0</v>
      </c>
      <c r="J15" s="189">
        <f t="shared" ref="J15:J49" si="1">E15+G15</f>
        <v>0</v>
      </c>
      <c r="K15" s="316"/>
      <c r="L15" s="317">
        <f t="shared" ref="L15:L49" si="2">J15*D15</f>
        <v>0</v>
      </c>
      <c r="M15" s="190"/>
      <c r="N15" s="314"/>
      <c r="O15" s="318">
        <f t="shared" ref="O15:O49" si="3">M15*D15</f>
        <v>0</v>
      </c>
      <c r="P15" s="319"/>
      <c r="Q15" s="314"/>
      <c r="R15" s="317">
        <f t="shared" ref="R15:R49" si="4">P15*D15</f>
        <v>0</v>
      </c>
    </row>
    <row r="16" spans="1:18" s="1" customFormat="1" ht="12.75" x14ac:dyDescent="0.2">
      <c r="A16" s="258">
        <v>2</v>
      </c>
      <c r="B16" s="274" t="s">
        <v>508</v>
      </c>
      <c r="C16" s="40" t="s">
        <v>509</v>
      </c>
      <c r="D16" s="31">
        <v>41635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258">
        <v>3</v>
      </c>
      <c r="B17" s="274" t="s">
        <v>510</v>
      </c>
      <c r="C17" s="40" t="s">
        <v>511</v>
      </c>
      <c r="D17" s="31">
        <v>25606</v>
      </c>
      <c r="E17" s="320"/>
      <c r="F17" s="321">
        <f t="shared" ref="F17:F49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258">
        <v>4</v>
      </c>
      <c r="B18" s="274" t="s">
        <v>512</v>
      </c>
      <c r="C18" s="40" t="s">
        <v>513</v>
      </c>
      <c r="D18" s="31">
        <v>26241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12.75" x14ac:dyDescent="0.2">
      <c r="A19" s="258">
        <v>5</v>
      </c>
      <c r="B19" s="274" t="s">
        <v>514</v>
      </c>
      <c r="C19" s="40" t="s">
        <v>515</v>
      </c>
      <c r="D19" s="31">
        <v>24905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22.5" x14ac:dyDescent="0.2">
      <c r="A20" s="258">
        <v>6</v>
      </c>
      <c r="B20" s="274" t="s">
        <v>516</v>
      </c>
      <c r="C20" s="40" t="s">
        <v>359</v>
      </c>
      <c r="D20" s="31">
        <v>56337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258">
        <v>7</v>
      </c>
      <c r="B21" s="274" t="s">
        <v>517</v>
      </c>
      <c r="C21" s="40" t="s">
        <v>360</v>
      </c>
      <c r="D21" s="31">
        <v>21630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12.75" x14ac:dyDescent="0.2">
      <c r="A22" s="258">
        <v>8</v>
      </c>
      <c r="B22" s="274" t="s">
        <v>518</v>
      </c>
      <c r="C22" s="40" t="s">
        <v>519</v>
      </c>
      <c r="D22" s="31">
        <v>17389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22.5" x14ac:dyDescent="0.2">
      <c r="A23" s="258">
        <v>9</v>
      </c>
      <c r="B23" s="274" t="s">
        <v>520</v>
      </c>
      <c r="C23" s="40" t="s">
        <v>521</v>
      </c>
      <c r="D23" s="31">
        <v>18216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258">
        <v>10</v>
      </c>
      <c r="B24" s="274" t="s">
        <v>522</v>
      </c>
      <c r="C24" s="40" t="s">
        <v>523</v>
      </c>
      <c r="D24" s="31">
        <v>12075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258">
        <v>11</v>
      </c>
      <c r="B25" s="274" t="s">
        <v>524</v>
      </c>
      <c r="C25" s="40" t="s">
        <v>525</v>
      </c>
      <c r="D25" s="31">
        <v>187601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258">
        <v>12</v>
      </c>
      <c r="B26" s="274" t="s">
        <v>526</v>
      </c>
      <c r="C26" s="40" t="s">
        <v>361</v>
      </c>
      <c r="D26" s="31">
        <v>48668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22.5" x14ac:dyDescent="0.2">
      <c r="A27" s="258">
        <v>13</v>
      </c>
      <c r="B27" s="274" t="s">
        <v>527</v>
      </c>
      <c r="C27" s="40" t="s">
        <v>362</v>
      </c>
      <c r="D27" s="31">
        <v>44173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22.5" x14ac:dyDescent="0.2">
      <c r="A28" s="258">
        <v>14</v>
      </c>
      <c r="B28" s="274" t="s">
        <v>528</v>
      </c>
      <c r="C28" s="40" t="s">
        <v>363</v>
      </c>
      <c r="D28" s="31">
        <v>41300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22.5" x14ac:dyDescent="0.2">
      <c r="A29" s="258">
        <v>15</v>
      </c>
      <c r="B29" s="274" t="s">
        <v>529</v>
      </c>
      <c r="C29" s="40" t="s">
        <v>364</v>
      </c>
      <c r="D29" s="31">
        <v>24938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12.75" x14ac:dyDescent="0.2">
      <c r="A30" s="258">
        <v>16</v>
      </c>
      <c r="B30" s="274" t="s">
        <v>530</v>
      </c>
      <c r="C30" s="40" t="s">
        <v>531</v>
      </c>
      <c r="D30" s="31">
        <v>77854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12.75" x14ac:dyDescent="0.2">
      <c r="A31" s="258">
        <v>17</v>
      </c>
      <c r="B31" s="274" t="s">
        <v>532</v>
      </c>
      <c r="C31" s="40" t="s">
        <v>533</v>
      </c>
      <c r="D31" s="31">
        <v>35689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12.75" x14ac:dyDescent="0.2">
      <c r="A32" s="258">
        <v>18</v>
      </c>
      <c r="B32" s="274" t="s">
        <v>534</v>
      </c>
      <c r="C32" s="40" t="s">
        <v>535</v>
      </c>
      <c r="D32" s="31">
        <v>4120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5">
        <f t="shared" si="4"/>
        <v>0</v>
      </c>
    </row>
    <row r="33" spans="1:20" s="1" customFormat="1" ht="22.5" x14ac:dyDescent="0.2">
      <c r="A33" s="258">
        <v>19</v>
      </c>
      <c r="B33" s="274" t="s">
        <v>536</v>
      </c>
      <c r="C33" s="40" t="s">
        <v>537</v>
      </c>
      <c r="D33" s="31">
        <v>34858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5">
        <f t="shared" si="4"/>
        <v>0</v>
      </c>
    </row>
    <row r="34" spans="1:20" s="1" customFormat="1" ht="22.5" x14ac:dyDescent="0.2">
      <c r="A34" s="258">
        <v>20</v>
      </c>
      <c r="B34" s="274" t="s">
        <v>538</v>
      </c>
      <c r="C34" s="40" t="s">
        <v>539</v>
      </c>
      <c r="D34" s="31">
        <v>31404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5">
        <f t="shared" si="4"/>
        <v>0</v>
      </c>
    </row>
    <row r="35" spans="1:20" s="1" customFormat="1" ht="12.75" x14ac:dyDescent="0.2">
      <c r="A35" s="258">
        <v>21</v>
      </c>
      <c r="B35" s="274" t="s">
        <v>540</v>
      </c>
      <c r="C35" s="40" t="s">
        <v>541</v>
      </c>
      <c r="D35" s="31">
        <v>13826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5">
        <f t="shared" si="4"/>
        <v>0</v>
      </c>
    </row>
    <row r="36" spans="1:20" s="1" customFormat="1" ht="12.75" x14ac:dyDescent="0.2">
      <c r="A36" s="258">
        <v>22</v>
      </c>
      <c r="B36" s="274" t="s">
        <v>542</v>
      </c>
      <c r="C36" s="40" t="s">
        <v>543</v>
      </c>
      <c r="D36" s="31">
        <v>75232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5">
        <f t="shared" si="4"/>
        <v>0</v>
      </c>
    </row>
    <row r="37" spans="1:20" s="1" customFormat="1" ht="22.5" x14ac:dyDescent="0.2">
      <c r="A37" s="258">
        <v>23</v>
      </c>
      <c r="B37" s="274" t="s">
        <v>544</v>
      </c>
      <c r="C37" s="40" t="s">
        <v>545</v>
      </c>
      <c r="D37" s="31">
        <v>16138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5">
        <f t="shared" si="4"/>
        <v>0</v>
      </c>
    </row>
    <row r="38" spans="1:20" s="1" customFormat="1" ht="22.5" x14ac:dyDescent="0.2">
      <c r="A38" s="258">
        <v>24</v>
      </c>
      <c r="B38" s="274" t="s">
        <v>546</v>
      </c>
      <c r="C38" s="40" t="s">
        <v>547</v>
      </c>
      <c r="D38" s="31">
        <v>13085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5">
        <f t="shared" si="4"/>
        <v>0</v>
      </c>
    </row>
    <row r="39" spans="1:20" s="1" customFormat="1" ht="22.5" x14ac:dyDescent="0.2">
      <c r="A39" s="258">
        <v>25</v>
      </c>
      <c r="B39" s="274" t="s">
        <v>548</v>
      </c>
      <c r="C39" s="40" t="s">
        <v>549</v>
      </c>
      <c r="D39" s="31">
        <v>7726</v>
      </c>
      <c r="E39" s="320"/>
      <c r="F39" s="321">
        <f t="shared" si="5"/>
        <v>0</v>
      </c>
      <c r="G39" s="313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26">
        <f t="shared" si="3"/>
        <v>0</v>
      </c>
      <c r="P39" s="319"/>
      <c r="Q39" s="322"/>
      <c r="R39" s="325">
        <f t="shared" si="4"/>
        <v>0</v>
      </c>
    </row>
    <row r="40" spans="1:20" s="1" customFormat="1" ht="12.75" x14ac:dyDescent="0.2">
      <c r="A40" s="258">
        <v>26</v>
      </c>
      <c r="B40" s="274" t="s">
        <v>550</v>
      </c>
      <c r="C40" s="40" t="s">
        <v>365</v>
      </c>
      <c r="D40" s="31">
        <v>14497</v>
      </c>
      <c r="E40" s="320"/>
      <c r="F40" s="321">
        <f t="shared" si="5"/>
        <v>0</v>
      </c>
      <c r="G40" s="313"/>
      <c r="H40" s="322"/>
      <c r="I40" s="323">
        <f t="shared" si="0"/>
        <v>0</v>
      </c>
      <c r="J40" s="189">
        <f t="shared" si="1"/>
        <v>0</v>
      </c>
      <c r="K40" s="324"/>
      <c r="L40" s="325">
        <f t="shared" si="2"/>
        <v>0</v>
      </c>
      <c r="M40" s="190"/>
      <c r="N40" s="322"/>
      <c r="O40" s="326">
        <f t="shared" si="3"/>
        <v>0</v>
      </c>
      <c r="P40" s="319"/>
      <c r="Q40" s="322"/>
      <c r="R40" s="325">
        <f t="shared" si="4"/>
        <v>0</v>
      </c>
    </row>
    <row r="41" spans="1:20" s="1" customFormat="1" ht="12.75" x14ac:dyDescent="0.2">
      <c r="A41" s="258">
        <v>27</v>
      </c>
      <c r="B41" s="274" t="s">
        <v>551</v>
      </c>
      <c r="C41" s="40" t="s">
        <v>366</v>
      </c>
      <c r="D41" s="31">
        <v>4346</v>
      </c>
      <c r="E41" s="320"/>
      <c r="F41" s="321">
        <f t="shared" si="5"/>
        <v>0</v>
      </c>
      <c r="G41" s="313"/>
      <c r="H41" s="322"/>
      <c r="I41" s="323">
        <f t="shared" si="0"/>
        <v>0</v>
      </c>
      <c r="J41" s="189">
        <f t="shared" si="1"/>
        <v>0</v>
      </c>
      <c r="K41" s="324"/>
      <c r="L41" s="325">
        <f t="shared" si="2"/>
        <v>0</v>
      </c>
      <c r="M41" s="190"/>
      <c r="N41" s="322"/>
      <c r="O41" s="326">
        <f t="shared" si="3"/>
        <v>0</v>
      </c>
      <c r="P41" s="319"/>
      <c r="Q41" s="322"/>
      <c r="R41" s="325">
        <f t="shared" si="4"/>
        <v>0</v>
      </c>
    </row>
    <row r="42" spans="1:20" s="1" customFormat="1" ht="12.75" x14ac:dyDescent="0.2">
      <c r="A42" s="258">
        <v>28</v>
      </c>
      <c r="B42" s="274" t="s">
        <v>552</v>
      </c>
      <c r="C42" s="40" t="s">
        <v>367</v>
      </c>
      <c r="D42" s="31">
        <v>25075</v>
      </c>
      <c r="E42" s="320"/>
      <c r="F42" s="321">
        <f t="shared" si="5"/>
        <v>0</v>
      </c>
      <c r="G42" s="313"/>
      <c r="H42" s="322"/>
      <c r="I42" s="323">
        <f t="shared" si="0"/>
        <v>0</v>
      </c>
      <c r="J42" s="189">
        <f t="shared" si="1"/>
        <v>0</v>
      </c>
      <c r="K42" s="324"/>
      <c r="L42" s="325">
        <f t="shared" si="2"/>
        <v>0</v>
      </c>
      <c r="M42" s="190"/>
      <c r="N42" s="322"/>
      <c r="O42" s="326">
        <f t="shared" si="3"/>
        <v>0</v>
      </c>
      <c r="P42" s="319"/>
      <c r="Q42" s="322"/>
      <c r="R42" s="325">
        <f t="shared" si="4"/>
        <v>0</v>
      </c>
    </row>
    <row r="43" spans="1:20" s="1" customFormat="1" ht="12.75" x14ac:dyDescent="0.2">
      <c r="A43" s="258">
        <v>29</v>
      </c>
      <c r="B43" s="274" t="s">
        <v>553</v>
      </c>
      <c r="C43" s="40" t="s">
        <v>368</v>
      </c>
      <c r="D43" s="31">
        <v>4878</v>
      </c>
      <c r="E43" s="320"/>
      <c r="F43" s="321">
        <f t="shared" si="5"/>
        <v>0</v>
      </c>
      <c r="G43" s="313"/>
      <c r="H43" s="322"/>
      <c r="I43" s="323">
        <f t="shared" si="0"/>
        <v>0</v>
      </c>
      <c r="J43" s="189">
        <f t="shared" si="1"/>
        <v>0</v>
      </c>
      <c r="K43" s="324"/>
      <c r="L43" s="325">
        <f t="shared" si="2"/>
        <v>0</v>
      </c>
      <c r="M43" s="190"/>
      <c r="N43" s="322"/>
      <c r="O43" s="326">
        <f t="shared" si="3"/>
        <v>0</v>
      </c>
      <c r="P43" s="319"/>
      <c r="Q43" s="322"/>
      <c r="R43" s="325">
        <f t="shared" si="4"/>
        <v>0</v>
      </c>
    </row>
    <row r="44" spans="1:20" s="1" customFormat="1" ht="22.5" x14ac:dyDescent="0.2">
      <c r="A44" s="258">
        <v>30</v>
      </c>
      <c r="B44" s="274" t="s">
        <v>1459</v>
      </c>
      <c r="C44" s="40" t="s">
        <v>1460</v>
      </c>
      <c r="D44" s="31">
        <v>45200</v>
      </c>
      <c r="E44" s="320"/>
      <c r="F44" s="321">
        <f t="shared" si="5"/>
        <v>0</v>
      </c>
      <c r="G44" s="313"/>
      <c r="H44" s="322"/>
      <c r="I44" s="323">
        <f t="shared" si="0"/>
        <v>0</v>
      </c>
      <c r="J44" s="189">
        <f t="shared" si="1"/>
        <v>0</v>
      </c>
      <c r="K44" s="324"/>
      <c r="L44" s="325">
        <f t="shared" si="2"/>
        <v>0</v>
      </c>
      <c r="M44" s="190"/>
      <c r="N44" s="322"/>
      <c r="O44" s="326">
        <f t="shared" si="3"/>
        <v>0</v>
      </c>
      <c r="P44" s="319"/>
      <c r="Q44" s="322"/>
      <c r="R44" s="325">
        <f t="shared" si="4"/>
        <v>0</v>
      </c>
    </row>
    <row r="45" spans="1:20" s="1" customFormat="1" ht="22.5" x14ac:dyDescent="0.2">
      <c r="A45" s="258">
        <v>31</v>
      </c>
      <c r="B45" s="274" t="s">
        <v>1461</v>
      </c>
      <c r="C45" s="40" t="s">
        <v>1462</v>
      </c>
      <c r="D45" s="31">
        <v>75900</v>
      </c>
      <c r="E45" s="320"/>
      <c r="F45" s="321">
        <f t="shared" si="5"/>
        <v>0</v>
      </c>
      <c r="G45" s="313"/>
      <c r="H45" s="322"/>
      <c r="I45" s="323">
        <f t="shared" si="0"/>
        <v>0</v>
      </c>
      <c r="J45" s="189">
        <f t="shared" si="1"/>
        <v>0</v>
      </c>
      <c r="K45" s="324"/>
      <c r="L45" s="325">
        <f t="shared" si="2"/>
        <v>0</v>
      </c>
      <c r="M45" s="190"/>
      <c r="N45" s="322"/>
      <c r="O45" s="326">
        <f t="shared" si="3"/>
        <v>0</v>
      </c>
      <c r="P45" s="319"/>
      <c r="Q45" s="322"/>
      <c r="R45" s="325">
        <f t="shared" si="4"/>
        <v>0</v>
      </c>
    </row>
    <row r="46" spans="1:20" s="1" customFormat="1" ht="22.5" x14ac:dyDescent="0.2">
      <c r="A46" s="258">
        <v>32</v>
      </c>
      <c r="B46" s="274" t="s">
        <v>1463</v>
      </c>
      <c r="C46" s="40" t="s">
        <v>1464</v>
      </c>
      <c r="D46" s="31">
        <v>75800</v>
      </c>
      <c r="E46" s="320"/>
      <c r="F46" s="321">
        <f t="shared" si="5"/>
        <v>0</v>
      </c>
      <c r="G46" s="313"/>
      <c r="H46" s="322"/>
      <c r="I46" s="323">
        <f t="shared" si="0"/>
        <v>0</v>
      </c>
      <c r="J46" s="189">
        <f t="shared" si="1"/>
        <v>0</v>
      </c>
      <c r="K46" s="324"/>
      <c r="L46" s="325">
        <f t="shared" si="2"/>
        <v>0</v>
      </c>
      <c r="M46" s="190"/>
      <c r="N46" s="322"/>
      <c r="O46" s="326">
        <f t="shared" si="3"/>
        <v>0</v>
      </c>
      <c r="P46" s="319"/>
      <c r="Q46" s="322"/>
      <c r="R46" s="325">
        <f t="shared" si="4"/>
        <v>0</v>
      </c>
    </row>
    <row r="47" spans="1:20" s="1" customFormat="1" ht="22.5" x14ac:dyDescent="0.2">
      <c r="A47" s="258">
        <v>33</v>
      </c>
      <c r="B47" s="274" t="s">
        <v>1465</v>
      </c>
      <c r="C47" s="40" t="s">
        <v>1466</v>
      </c>
      <c r="D47" s="31">
        <v>76000</v>
      </c>
      <c r="E47" s="320"/>
      <c r="F47" s="321">
        <f t="shared" si="5"/>
        <v>0</v>
      </c>
      <c r="G47" s="313"/>
      <c r="H47" s="322"/>
      <c r="I47" s="323">
        <f t="shared" si="0"/>
        <v>0</v>
      </c>
      <c r="J47" s="189">
        <f t="shared" si="1"/>
        <v>0</v>
      </c>
      <c r="K47" s="324"/>
      <c r="L47" s="325">
        <f t="shared" si="2"/>
        <v>0</v>
      </c>
      <c r="M47" s="190"/>
      <c r="N47" s="322"/>
      <c r="O47" s="326">
        <f t="shared" si="3"/>
        <v>0</v>
      </c>
      <c r="P47" s="319"/>
      <c r="Q47" s="322"/>
      <c r="R47" s="325">
        <f t="shared" si="4"/>
        <v>0</v>
      </c>
    </row>
    <row r="48" spans="1:20" s="1" customFormat="1" ht="22.5" x14ac:dyDescent="0.2">
      <c r="A48" s="258">
        <v>34</v>
      </c>
      <c r="B48" s="274" t="s">
        <v>1467</v>
      </c>
      <c r="C48" s="40" t="s">
        <v>1468</v>
      </c>
      <c r="D48" s="31">
        <v>128600</v>
      </c>
      <c r="E48" s="320"/>
      <c r="F48" s="321">
        <f t="shared" si="5"/>
        <v>0</v>
      </c>
      <c r="G48" s="313"/>
      <c r="H48" s="322"/>
      <c r="I48" s="323">
        <f t="shared" si="0"/>
        <v>0</v>
      </c>
      <c r="J48" s="189">
        <f t="shared" si="1"/>
        <v>0</v>
      </c>
      <c r="K48" s="324"/>
      <c r="L48" s="325">
        <f t="shared" si="2"/>
        <v>0</v>
      </c>
      <c r="M48" s="190"/>
      <c r="N48" s="322"/>
      <c r="O48" s="326">
        <f t="shared" si="3"/>
        <v>0</v>
      </c>
      <c r="P48" s="319"/>
      <c r="Q48" s="322"/>
      <c r="R48" s="325">
        <f t="shared" si="4"/>
        <v>0</v>
      </c>
      <c r="T48" s="14"/>
    </row>
    <row r="49" spans="1:20" s="1" customFormat="1" ht="22.5" x14ac:dyDescent="0.2">
      <c r="A49" s="258">
        <v>35</v>
      </c>
      <c r="B49" s="274" t="s">
        <v>1469</v>
      </c>
      <c r="C49" s="40" t="s">
        <v>1470</v>
      </c>
      <c r="D49" s="31">
        <v>100800</v>
      </c>
      <c r="E49" s="320"/>
      <c r="F49" s="321">
        <f t="shared" si="5"/>
        <v>0</v>
      </c>
      <c r="G49" s="313"/>
      <c r="H49" s="322"/>
      <c r="I49" s="323">
        <f t="shared" si="0"/>
        <v>0</v>
      </c>
      <c r="J49" s="189">
        <f t="shared" si="1"/>
        <v>0</v>
      </c>
      <c r="K49" s="324"/>
      <c r="L49" s="325">
        <f t="shared" si="2"/>
        <v>0</v>
      </c>
      <c r="M49" s="190"/>
      <c r="N49" s="322"/>
      <c r="O49" s="326">
        <f t="shared" si="3"/>
        <v>0</v>
      </c>
      <c r="P49" s="319"/>
      <c r="Q49" s="322"/>
      <c r="R49" s="325">
        <f t="shared" si="4"/>
        <v>0</v>
      </c>
      <c r="T49" s="14"/>
    </row>
    <row r="50" spans="1:20" s="1" customFormat="1" ht="13.5" thickBot="1" x14ac:dyDescent="0.25">
      <c r="A50" s="258">
        <v>36</v>
      </c>
      <c r="B50" s="274"/>
      <c r="C50" s="32"/>
      <c r="D50" s="31"/>
      <c r="E50" s="186"/>
      <c r="F50" s="187"/>
      <c r="G50" s="313"/>
      <c r="H50" s="211"/>
      <c r="I50" s="203"/>
      <c r="J50" s="189"/>
      <c r="K50" s="191"/>
      <c r="L50" s="204"/>
      <c r="M50" s="190"/>
      <c r="N50" s="211"/>
      <c r="O50" s="206"/>
      <c r="P50" s="192"/>
      <c r="Q50" s="211"/>
      <c r="R50" s="204"/>
      <c r="T50" s="14"/>
    </row>
    <row r="51" spans="1:20" s="14" customFormat="1" ht="23.1" customHeight="1" thickBot="1" x14ac:dyDescent="0.25">
      <c r="A51" s="13"/>
      <c r="B51" s="29"/>
      <c r="C51" s="589" t="s">
        <v>1344</v>
      </c>
      <c r="D51" s="590"/>
      <c r="E51" s="193">
        <f>SUM(E15:E50)</f>
        <v>0</v>
      </c>
      <c r="F51" s="194">
        <f>SUM(F15:F50)</f>
        <v>0</v>
      </c>
      <c r="G51" s="194">
        <f>SUM(G15:G50)</f>
        <v>0</v>
      </c>
      <c r="H51" s="586">
        <f>SUM(I15:I50)</f>
        <v>0</v>
      </c>
      <c r="I51" s="587"/>
      <c r="J51" s="194">
        <f>SUM(J15:J50)</f>
        <v>0</v>
      </c>
      <c r="K51" s="586">
        <f>SUM(L15:L50)</f>
        <v>0</v>
      </c>
      <c r="L51" s="587"/>
      <c r="M51" s="195">
        <f>SUM(M15:M50)</f>
        <v>0</v>
      </c>
      <c r="N51" s="586">
        <f>SUM(O15:O50)</f>
        <v>0</v>
      </c>
      <c r="O51" s="587"/>
      <c r="P51" s="195">
        <f>SUM(P15:P50)</f>
        <v>0</v>
      </c>
      <c r="Q51" s="586">
        <f>SUM(R15:R50)</f>
        <v>0</v>
      </c>
      <c r="R51" s="587"/>
    </row>
    <row r="52" spans="1:20" s="14" customFormat="1" ht="23.1" customHeight="1" x14ac:dyDescent="0.2">
      <c r="A52" s="20"/>
      <c r="B52" s="20"/>
      <c r="C52" s="45"/>
      <c r="D52" s="45"/>
      <c r="E52" s="46"/>
      <c r="F52" s="46"/>
      <c r="G52" s="46"/>
      <c r="H52" s="46"/>
      <c r="I52" s="46"/>
      <c r="J52" s="46"/>
      <c r="L52" s="43"/>
    </row>
    <row r="53" spans="1:20" s="14" customFormat="1" ht="23.1" customHeight="1" thickBot="1" x14ac:dyDescent="0.3">
      <c r="A53" s="20"/>
      <c r="B53" s="593" t="s">
        <v>1355</v>
      </c>
      <c r="C53" s="592"/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3"/>
    </row>
    <row r="54" spans="1:20" s="14" customFormat="1" ht="23.1" customHeight="1" thickBot="1" x14ac:dyDescent="0.25">
      <c r="A54" s="530" t="s">
        <v>1366</v>
      </c>
      <c r="B54" s="600"/>
      <c r="C54" s="533" t="s">
        <v>1367</v>
      </c>
      <c r="D54" s="534"/>
      <c r="E54" s="530" t="s">
        <v>1570</v>
      </c>
      <c r="F54" s="591"/>
      <c r="G54" s="591"/>
      <c r="H54" s="591"/>
      <c r="I54" s="591"/>
      <c r="J54" s="591"/>
      <c r="K54" s="591"/>
      <c r="L54" s="591"/>
      <c r="M54" s="591"/>
      <c r="N54" s="542" t="s">
        <v>1578</v>
      </c>
      <c r="O54" s="543"/>
      <c r="P54" s="544"/>
      <c r="Q54" s="555" t="s">
        <v>1572</v>
      </c>
      <c r="R54" s="555"/>
      <c r="S54" s="556"/>
    </row>
    <row r="55" spans="1:20" s="14" customFormat="1" ht="23.1" customHeight="1" thickBot="1" x14ac:dyDescent="0.25">
      <c r="A55" s="531"/>
      <c r="B55" s="601"/>
      <c r="C55" s="535"/>
      <c r="D55" s="536"/>
      <c r="E55" s="559" t="s">
        <v>1352</v>
      </c>
      <c r="F55" s="560"/>
      <c r="G55" s="561"/>
      <c r="H55" s="559" t="s">
        <v>1351</v>
      </c>
      <c r="I55" s="560"/>
      <c r="J55" s="561"/>
      <c r="K55" s="542" t="s">
        <v>384</v>
      </c>
      <c r="L55" s="543"/>
      <c r="M55" s="544"/>
      <c r="N55" s="545"/>
      <c r="O55" s="546"/>
      <c r="P55" s="547"/>
      <c r="Q55" s="557"/>
      <c r="R55" s="557"/>
      <c r="S55" s="558"/>
    </row>
    <row r="56" spans="1:20" s="14" customFormat="1" ht="18.75" thickBot="1" x14ac:dyDescent="0.25">
      <c r="A56" s="532"/>
      <c r="B56" s="602"/>
      <c r="C56" s="537"/>
      <c r="D56" s="538"/>
      <c r="E56" s="47" t="s">
        <v>1353</v>
      </c>
      <c r="F56" s="47" t="s">
        <v>1417</v>
      </c>
      <c r="G56" s="47" t="s">
        <v>1363</v>
      </c>
      <c r="H56" s="47" t="s">
        <v>1353</v>
      </c>
      <c r="I56" s="47" t="s">
        <v>1417</v>
      </c>
      <c r="J56" s="47" t="s">
        <v>1363</v>
      </c>
      <c r="K56" s="47" t="s">
        <v>1353</v>
      </c>
      <c r="L56" s="47" t="s">
        <v>1417</v>
      </c>
      <c r="M56" s="47" t="s">
        <v>1363</v>
      </c>
      <c r="N56" s="47" t="s">
        <v>1353</v>
      </c>
      <c r="O56" s="86" t="s">
        <v>1417</v>
      </c>
      <c r="P56" s="87" t="s">
        <v>1363</v>
      </c>
      <c r="Q56" s="88" t="s">
        <v>1353</v>
      </c>
      <c r="R56" s="89" t="s">
        <v>1417</v>
      </c>
      <c r="S56" s="85" t="s">
        <v>1363</v>
      </c>
    </row>
    <row r="57" spans="1:20" s="14" customFormat="1" ht="25.5" customHeight="1" x14ac:dyDescent="0.2">
      <c r="A57" s="658" t="s">
        <v>1471</v>
      </c>
      <c r="B57" s="659"/>
      <c r="C57" s="638" t="s">
        <v>1356</v>
      </c>
      <c r="D57" s="639"/>
      <c r="E57" s="163">
        <f>SUM(E15:E30)+E44+E45+E46+E47+E48+E49</f>
        <v>0</v>
      </c>
      <c r="F57" s="163">
        <f>SUM(F15:F30)+F44+F45+F46+F47+F48+F49</f>
        <v>0</v>
      </c>
      <c r="G57" s="95" t="e">
        <f>E57/$E$51</f>
        <v>#DIV/0!</v>
      </c>
      <c r="H57" s="163">
        <f>SUM(G15:G30)+G44+G45+G46+G47+G48+G49</f>
        <v>0</v>
      </c>
      <c r="I57" s="163">
        <f>SUM(I15:I30)+I44+I45+I46+I47+I48+I49</f>
        <v>0</v>
      </c>
      <c r="J57" s="135" t="e">
        <f>H57/$G$51</f>
        <v>#DIV/0!</v>
      </c>
      <c r="K57" s="163">
        <f>SUM(J15:J30)+J44+J45+J46+J47+J48+J49</f>
        <v>0</v>
      </c>
      <c r="L57" s="163">
        <f>SUM(L15:L30)+L44+L45+L46+L47+L48+L49</f>
        <v>0</v>
      </c>
      <c r="M57" s="95" t="e">
        <f>K57/$J$51</f>
        <v>#DIV/0!</v>
      </c>
      <c r="N57" s="166">
        <f>SUM(M15:M30)+M44+M45+M46+M47+M48+M49</f>
        <v>0</v>
      </c>
      <c r="O57" s="166">
        <f>SUM(O15:O30)+O44+O45+O46+O47+O48+O49</f>
        <v>0</v>
      </c>
      <c r="P57" s="95" t="e">
        <f>N57/$M$51</f>
        <v>#DIV/0!</v>
      </c>
      <c r="Q57" s="199">
        <f>SUM(P15:P30)+P44+P45+P46+P47+P48+P49</f>
        <v>0</v>
      </c>
      <c r="R57" s="169">
        <f>SUM(R15:R30)+R44+R45+R46+R47+R48+R49</f>
        <v>0</v>
      </c>
      <c r="S57" s="95" t="e">
        <f>Q57/$P$51</f>
        <v>#DIV/0!</v>
      </c>
    </row>
    <row r="58" spans="1:20" s="14" customFormat="1" ht="23.1" customHeight="1" x14ac:dyDescent="0.2">
      <c r="A58" s="656" t="s">
        <v>1472</v>
      </c>
      <c r="B58" s="657"/>
      <c r="C58" s="636" t="s">
        <v>1372</v>
      </c>
      <c r="D58" s="637"/>
      <c r="E58" s="164">
        <f>SUM(E31:E43)</f>
        <v>0</v>
      </c>
      <c r="F58" s="164">
        <f>SUM(F31:F43)</f>
        <v>0</v>
      </c>
      <c r="G58" s="96" t="e">
        <f>E58/$E$51</f>
        <v>#DIV/0!</v>
      </c>
      <c r="H58" s="164">
        <f>SUM(G31:G43)</f>
        <v>0</v>
      </c>
      <c r="I58" s="164">
        <f>SUM(I31:I43)</f>
        <v>0</v>
      </c>
      <c r="J58" s="136" t="e">
        <f>H58/$G$51</f>
        <v>#DIV/0!</v>
      </c>
      <c r="K58" s="164">
        <f>SUM(J31:J43)</f>
        <v>0</v>
      </c>
      <c r="L58" s="164">
        <f>SUM(L31:L43)</f>
        <v>0</v>
      </c>
      <c r="M58" s="96" t="e">
        <f>K58/$J$51</f>
        <v>#DIV/0!</v>
      </c>
      <c r="N58" s="167">
        <f>SUM(M31:M43)</f>
        <v>0</v>
      </c>
      <c r="O58" s="167">
        <f>SUM(O31:O43)</f>
        <v>0</v>
      </c>
      <c r="P58" s="96" t="e">
        <f>N58/$M$51</f>
        <v>#DIV/0!</v>
      </c>
      <c r="Q58" s="200">
        <f>SUM(P31:P43)</f>
        <v>0</v>
      </c>
      <c r="R58" s="171">
        <f>SUM(R31:R43)</f>
        <v>0</v>
      </c>
      <c r="S58" s="96" t="e">
        <f>Q58/$P$51</f>
        <v>#DIV/0!</v>
      </c>
    </row>
    <row r="59" spans="1:20" s="14" customFormat="1" ht="23.1" customHeight="1" thickBot="1" x14ac:dyDescent="0.25">
      <c r="A59" s="650" t="s">
        <v>1404</v>
      </c>
      <c r="B59" s="651"/>
      <c r="C59" s="634" t="s">
        <v>1358</v>
      </c>
      <c r="D59" s="635"/>
      <c r="E59" s="165">
        <v>0</v>
      </c>
      <c r="F59" s="165">
        <v>0</v>
      </c>
      <c r="G59" s="97" t="e">
        <f>E59/$E$51</f>
        <v>#DIV/0!</v>
      </c>
      <c r="H59" s="165">
        <v>0</v>
      </c>
      <c r="I59" s="165">
        <v>0</v>
      </c>
      <c r="J59" s="137" t="e">
        <f>H59/$G$51</f>
        <v>#DIV/0!</v>
      </c>
      <c r="K59" s="165">
        <v>0</v>
      </c>
      <c r="L59" s="165">
        <v>0</v>
      </c>
      <c r="M59" s="97" t="e">
        <f>K59/$J$51</f>
        <v>#DIV/0!</v>
      </c>
      <c r="N59" s="168">
        <v>0</v>
      </c>
      <c r="O59" s="168">
        <v>0</v>
      </c>
      <c r="P59" s="97" t="e">
        <f>N59/$M$51</f>
        <v>#DIV/0!</v>
      </c>
      <c r="Q59" s="201">
        <v>0</v>
      </c>
      <c r="R59" s="173">
        <v>0</v>
      </c>
      <c r="S59" s="97" t="e">
        <f>Q59/$P$51</f>
        <v>#DIV/0!</v>
      </c>
    </row>
    <row r="60" spans="1:20" s="17" customFormat="1" ht="12" x14ac:dyDescent="0.2">
      <c r="A60" s="15"/>
      <c r="B60" s="15"/>
      <c r="C60" s="25"/>
      <c r="D60" s="16"/>
      <c r="E60" s="16"/>
      <c r="F60" s="14"/>
      <c r="G60" s="14"/>
      <c r="H60" s="14"/>
      <c r="I60" s="14"/>
      <c r="J60" s="14"/>
      <c r="L60" s="44"/>
    </row>
    <row r="61" spans="1:20" s="17" customFormat="1" ht="12.75" x14ac:dyDescent="0.2">
      <c r="A61" s="36"/>
      <c r="B61" s="36"/>
      <c r="C61" s="68"/>
      <c r="D61" s="39"/>
      <c r="E61" s="36"/>
      <c r="L61" s="44"/>
    </row>
    <row r="62" spans="1:20" s="17" customFormat="1" ht="12" x14ac:dyDescent="0.2">
      <c r="C62" s="19"/>
      <c r="L62" s="44"/>
    </row>
    <row r="63" spans="1:20" s="17" customFormat="1" ht="12.75" x14ac:dyDescent="0.2">
      <c r="A63" s="36"/>
      <c r="B63" s="36"/>
      <c r="C63" s="68"/>
      <c r="D63" s="39"/>
      <c r="E63" s="36"/>
      <c r="L63" s="44"/>
    </row>
    <row r="64" spans="1:20" s="69" customFormat="1" ht="18" customHeight="1" x14ac:dyDescent="0.2">
      <c r="B64" s="70" t="s">
        <v>1566</v>
      </c>
      <c r="C64" s="62"/>
      <c r="D64" s="71" t="s">
        <v>1564</v>
      </c>
      <c r="E64" s="72"/>
      <c r="G64" s="73"/>
      <c r="H64" s="569" t="s">
        <v>1568</v>
      </c>
      <c r="I64" s="570"/>
      <c r="J64" s="570"/>
      <c r="K64" s="570"/>
    </row>
    <row r="65" spans="1:11" s="69" customFormat="1" ht="14.25" customHeight="1" x14ac:dyDescent="0.2">
      <c r="A65" s="74"/>
      <c r="B65" s="72"/>
      <c r="C65" s="75"/>
      <c r="D65" s="76"/>
      <c r="E65" s="76"/>
      <c r="H65" s="568"/>
      <c r="I65" s="568"/>
      <c r="J65" s="568"/>
      <c r="K65" s="568"/>
    </row>
    <row r="66" spans="1:11" s="69" customFormat="1" ht="16.5" customHeight="1" x14ac:dyDescent="0.2">
      <c r="B66" s="77" t="s">
        <v>1567</v>
      </c>
      <c r="C66" s="63"/>
      <c r="H66" s="568"/>
      <c r="I66" s="568"/>
      <c r="J66" s="568"/>
      <c r="K66" s="568"/>
    </row>
    <row r="67" spans="1:11" x14ac:dyDescent="0.25">
      <c r="C67" s="27"/>
    </row>
    <row r="68" spans="1:11" x14ac:dyDescent="0.25">
      <c r="C68" s="27"/>
    </row>
    <row r="69" spans="1:11" x14ac:dyDescent="0.25">
      <c r="C69" s="27"/>
    </row>
    <row r="74" spans="1:11" x14ac:dyDescent="0.25">
      <c r="C74" s="25"/>
    </row>
    <row r="75" spans="1:11" x14ac:dyDescent="0.25">
      <c r="C75" s="28"/>
    </row>
    <row r="76" spans="1:11" x14ac:dyDescent="0.25">
      <c r="C76" s="25"/>
    </row>
  </sheetData>
  <sheetProtection algorithmName="SHA-512" hashValue="jvUL8DCJsKsfnhG4IGXr4Bf+CVEBttyMCEfJ6eULMTuX8+351J1SgblbdQEdBbIDQimdRbyO9lPb5Zpq0WzKeQ==" saltValue="pg6ZYPdFqlQW3zWaoUT6sw==" spinCount="100000" sheet="1" formatRows="0" insertColumns="0"/>
  <mergeCells count="48">
    <mergeCell ref="Q1:R1"/>
    <mergeCell ref="C54:D56"/>
    <mergeCell ref="E54:M54"/>
    <mergeCell ref="N54:P55"/>
    <mergeCell ref="B11:B13"/>
    <mergeCell ref="C51:D51"/>
    <mergeCell ref="C11:C13"/>
    <mergeCell ref="D11:D13"/>
    <mergeCell ref="F7:H7"/>
    <mergeCell ref="H13:I13"/>
    <mergeCell ref="K13:L13"/>
    <mergeCell ref="E12:F12"/>
    <mergeCell ref="B53:N53"/>
    <mergeCell ref="M1:O1"/>
    <mergeCell ref="A1:E1"/>
    <mergeCell ref="D3:L3"/>
    <mergeCell ref="C5:O5"/>
    <mergeCell ref="C6:O6"/>
    <mergeCell ref="A57:B57"/>
    <mergeCell ref="A58:B58"/>
    <mergeCell ref="A59:B59"/>
    <mergeCell ref="H51:I51"/>
    <mergeCell ref="K51:L51"/>
    <mergeCell ref="C57:D57"/>
    <mergeCell ref="C58:D58"/>
    <mergeCell ref="C59:D59"/>
    <mergeCell ref="H55:J55"/>
    <mergeCell ref="E55:G55"/>
    <mergeCell ref="C9:O9"/>
    <mergeCell ref="A54:B56"/>
    <mergeCell ref="H14:I14"/>
    <mergeCell ref="K14:L14"/>
    <mergeCell ref="A11:A13"/>
    <mergeCell ref="K55:M55"/>
    <mergeCell ref="N14:O14"/>
    <mergeCell ref="N51:O51"/>
    <mergeCell ref="H64:K64"/>
    <mergeCell ref="H65:K66"/>
    <mergeCell ref="Q51:R51"/>
    <mergeCell ref="E11:L11"/>
    <mergeCell ref="M11:O12"/>
    <mergeCell ref="P11:R12"/>
    <mergeCell ref="G12:I12"/>
    <mergeCell ref="J12:L12"/>
    <mergeCell ref="N13:O13"/>
    <mergeCell ref="Q13:R13"/>
    <mergeCell ref="Q14:R14"/>
    <mergeCell ref="Q54:S55"/>
  </mergeCells>
  <hyperlinks>
    <hyperlink ref="Q1:R1" location="'Почетна страна'!A31" display="Врати се на почетна страна" xr:uid="{339E871D-4A44-439F-8C56-5AF555E5B6F6}"/>
  </hyperlinks>
  <printOptions horizontalCentered="1"/>
  <pageMargins left="0.23622047244094491" right="0.23622047244094491" top="0.51181102362204722" bottom="0.51" header="0.31496062992125984" footer="0.31496062992125984"/>
  <pageSetup paperSize="9" scale="70" orientation="landscape" r:id="rId1"/>
  <headerFooter alignWithMargins="0">
    <oddFooter>&amp;C&amp;8&amp;P</oddFooter>
  </headerFooter>
  <rowBreaks count="1" manualBreakCount="1">
    <brk id="41" max="18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044C-A7D9-4568-96C9-A07EFA186108}">
  <sheetPr>
    <tabColor theme="0" tint="-0.14999847407452621"/>
  </sheetPr>
  <dimension ref="A1:S69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660" t="s">
        <v>1626</v>
      </c>
      <c r="N1" s="661"/>
      <c r="O1" s="662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1524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90">
        <v>1</v>
      </c>
      <c r="B15" s="84" t="s">
        <v>554</v>
      </c>
      <c r="C15" s="40" t="s">
        <v>555</v>
      </c>
      <c r="D15" s="31">
        <v>144493</v>
      </c>
      <c r="E15" s="311"/>
      <c r="F15" s="312">
        <f>E15*D15</f>
        <v>0</v>
      </c>
      <c r="G15" s="398"/>
      <c r="H15" s="399"/>
      <c r="I15" s="315">
        <f t="shared" ref="I15:I33" si="0">G15*D15</f>
        <v>0</v>
      </c>
      <c r="J15" s="387">
        <f t="shared" ref="J15:J33" si="1">E15+G15</f>
        <v>0</v>
      </c>
      <c r="K15" s="316"/>
      <c r="L15" s="317">
        <f t="shared" ref="L15:L33" si="2">J15*D15</f>
        <v>0</v>
      </c>
      <c r="M15" s="190"/>
      <c r="N15" s="314"/>
      <c r="O15" s="388">
        <f t="shared" ref="O15:O33" si="3">M15*D15</f>
        <v>0</v>
      </c>
      <c r="P15" s="319"/>
      <c r="Q15" s="314"/>
      <c r="R15" s="318">
        <f t="shared" ref="R15:R33" si="4">P15*D15</f>
        <v>0</v>
      </c>
    </row>
    <row r="16" spans="1:18" s="1" customFormat="1" ht="12.75" x14ac:dyDescent="0.2">
      <c r="A16" s="90">
        <v>2</v>
      </c>
      <c r="B16" s="84" t="s">
        <v>556</v>
      </c>
      <c r="C16" s="40" t="s">
        <v>557</v>
      </c>
      <c r="D16" s="31">
        <v>96760</v>
      </c>
      <c r="E16" s="320"/>
      <c r="F16" s="321">
        <f>E16*D16</f>
        <v>0</v>
      </c>
      <c r="G16" s="400"/>
      <c r="H16" s="401"/>
      <c r="I16" s="323">
        <f t="shared" si="0"/>
        <v>0</v>
      </c>
      <c r="J16" s="387">
        <f t="shared" si="1"/>
        <v>0</v>
      </c>
      <c r="K16" s="324"/>
      <c r="L16" s="325">
        <f t="shared" si="2"/>
        <v>0</v>
      </c>
      <c r="M16" s="190"/>
      <c r="N16" s="322"/>
      <c r="O16" s="387">
        <f t="shared" si="3"/>
        <v>0</v>
      </c>
      <c r="P16" s="319"/>
      <c r="Q16" s="322"/>
      <c r="R16" s="326">
        <f t="shared" si="4"/>
        <v>0</v>
      </c>
    </row>
    <row r="17" spans="1:18" s="1" customFormat="1" ht="12.75" x14ac:dyDescent="0.2">
      <c r="A17" s="90">
        <v>3</v>
      </c>
      <c r="B17" s="84" t="s">
        <v>558</v>
      </c>
      <c r="C17" s="40" t="s">
        <v>559</v>
      </c>
      <c r="D17" s="31">
        <v>88920</v>
      </c>
      <c r="E17" s="320"/>
      <c r="F17" s="321">
        <f t="shared" ref="F17:F33" si="5">E17*D17</f>
        <v>0</v>
      </c>
      <c r="G17" s="400"/>
      <c r="H17" s="401"/>
      <c r="I17" s="323">
        <f t="shared" si="0"/>
        <v>0</v>
      </c>
      <c r="J17" s="387">
        <f t="shared" si="1"/>
        <v>0</v>
      </c>
      <c r="K17" s="324"/>
      <c r="L17" s="325">
        <f t="shared" si="2"/>
        <v>0</v>
      </c>
      <c r="M17" s="190"/>
      <c r="N17" s="322"/>
      <c r="O17" s="387">
        <f t="shared" si="3"/>
        <v>0</v>
      </c>
      <c r="P17" s="319"/>
      <c r="Q17" s="322"/>
      <c r="R17" s="326">
        <f t="shared" si="4"/>
        <v>0</v>
      </c>
    </row>
    <row r="18" spans="1:18" s="1" customFormat="1" ht="12.75" x14ac:dyDescent="0.2">
      <c r="A18" s="90">
        <v>4</v>
      </c>
      <c r="B18" s="84" t="s">
        <v>560</v>
      </c>
      <c r="C18" s="40" t="s">
        <v>369</v>
      </c>
      <c r="D18" s="31">
        <v>365000</v>
      </c>
      <c r="E18" s="320"/>
      <c r="F18" s="321">
        <f t="shared" si="5"/>
        <v>0</v>
      </c>
      <c r="G18" s="400"/>
      <c r="H18" s="401"/>
      <c r="I18" s="323">
        <f t="shared" si="0"/>
        <v>0</v>
      </c>
      <c r="J18" s="387">
        <f t="shared" si="1"/>
        <v>0</v>
      </c>
      <c r="K18" s="324"/>
      <c r="L18" s="325">
        <f t="shared" si="2"/>
        <v>0</v>
      </c>
      <c r="M18" s="190"/>
      <c r="N18" s="322"/>
      <c r="O18" s="387">
        <f t="shared" si="3"/>
        <v>0</v>
      </c>
      <c r="P18" s="319"/>
      <c r="Q18" s="322"/>
      <c r="R18" s="326">
        <f t="shared" si="4"/>
        <v>0</v>
      </c>
    </row>
    <row r="19" spans="1:18" s="1" customFormat="1" ht="12.75" x14ac:dyDescent="0.2">
      <c r="A19" s="90">
        <v>5</v>
      </c>
      <c r="B19" s="84" t="s">
        <v>561</v>
      </c>
      <c r="C19" s="40" t="s">
        <v>562</v>
      </c>
      <c r="D19" s="31">
        <v>49064</v>
      </c>
      <c r="E19" s="320"/>
      <c r="F19" s="321">
        <f t="shared" si="5"/>
        <v>0</v>
      </c>
      <c r="G19" s="400"/>
      <c r="H19" s="401"/>
      <c r="I19" s="323">
        <f t="shared" si="0"/>
        <v>0</v>
      </c>
      <c r="J19" s="387">
        <f t="shared" si="1"/>
        <v>0</v>
      </c>
      <c r="K19" s="324"/>
      <c r="L19" s="325">
        <f t="shared" si="2"/>
        <v>0</v>
      </c>
      <c r="M19" s="190"/>
      <c r="N19" s="322"/>
      <c r="O19" s="387">
        <f t="shared" si="3"/>
        <v>0</v>
      </c>
      <c r="P19" s="319"/>
      <c r="Q19" s="322"/>
      <c r="R19" s="326">
        <f t="shared" si="4"/>
        <v>0</v>
      </c>
    </row>
    <row r="20" spans="1:18" s="1" customFormat="1" ht="12.75" x14ac:dyDescent="0.2">
      <c r="A20" s="90">
        <v>6</v>
      </c>
      <c r="B20" s="84" t="s">
        <v>563</v>
      </c>
      <c r="C20" s="40" t="s">
        <v>370</v>
      </c>
      <c r="D20" s="31">
        <v>38915</v>
      </c>
      <c r="E20" s="320"/>
      <c r="F20" s="321">
        <f t="shared" si="5"/>
        <v>0</v>
      </c>
      <c r="G20" s="400"/>
      <c r="H20" s="401"/>
      <c r="I20" s="323">
        <f t="shared" si="0"/>
        <v>0</v>
      </c>
      <c r="J20" s="387">
        <f t="shared" si="1"/>
        <v>0</v>
      </c>
      <c r="K20" s="324"/>
      <c r="L20" s="325">
        <f t="shared" si="2"/>
        <v>0</v>
      </c>
      <c r="M20" s="190"/>
      <c r="N20" s="322"/>
      <c r="O20" s="387">
        <f t="shared" si="3"/>
        <v>0</v>
      </c>
      <c r="P20" s="319"/>
      <c r="Q20" s="322"/>
      <c r="R20" s="326">
        <f t="shared" si="4"/>
        <v>0</v>
      </c>
    </row>
    <row r="21" spans="1:18" s="1" customFormat="1" ht="12.75" x14ac:dyDescent="0.2">
      <c r="A21" s="90">
        <v>7</v>
      </c>
      <c r="B21" s="84" t="s">
        <v>564</v>
      </c>
      <c r="C21" s="40" t="s">
        <v>371</v>
      </c>
      <c r="D21" s="31">
        <v>54204</v>
      </c>
      <c r="E21" s="320"/>
      <c r="F21" s="321">
        <f t="shared" si="5"/>
        <v>0</v>
      </c>
      <c r="G21" s="400"/>
      <c r="H21" s="401"/>
      <c r="I21" s="323">
        <f t="shared" si="0"/>
        <v>0</v>
      </c>
      <c r="J21" s="387">
        <f t="shared" si="1"/>
        <v>0</v>
      </c>
      <c r="K21" s="324"/>
      <c r="L21" s="325">
        <f t="shared" si="2"/>
        <v>0</v>
      </c>
      <c r="M21" s="190"/>
      <c r="N21" s="322"/>
      <c r="O21" s="387">
        <f t="shared" si="3"/>
        <v>0</v>
      </c>
      <c r="P21" s="319"/>
      <c r="Q21" s="322"/>
      <c r="R21" s="326">
        <f t="shared" si="4"/>
        <v>0</v>
      </c>
    </row>
    <row r="22" spans="1:18" s="1" customFormat="1" ht="12.75" x14ac:dyDescent="0.2">
      <c r="A22" s="90">
        <v>8</v>
      </c>
      <c r="B22" s="84" t="s">
        <v>565</v>
      </c>
      <c r="C22" s="40" t="s">
        <v>566</v>
      </c>
      <c r="D22" s="31">
        <v>25613</v>
      </c>
      <c r="E22" s="320"/>
      <c r="F22" s="321">
        <f t="shared" si="5"/>
        <v>0</v>
      </c>
      <c r="G22" s="400"/>
      <c r="H22" s="401"/>
      <c r="I22" s="323">
        <f t="shared" si="0"/>
        <v>0</v>
      </c>
      <c r="J22" s="387">
        <f t="shared" si="1"/>
        <v>0</v>
      </c>
      <c r="K22" s="324"/>
      <c r="L22" s="325">
        <f t="shared" si="2"/>
        <v>0</v>
      </c>
      <c r="M22" s="190"/>
      <c r="N22" s="322"/>
      <c r="O22" s="387">
        <f t="shared" si="3"/>
        <v>0</v>
      </c>
      <c r="P22" s="319"/>
      <c r="Q22" s="322"/>
      <c r="R22" s="326">
        <f t="shared" si="4"/>
        <v>0</v>
      </c>
    </row>
    <row r="23" spans="1:18" s="1" customFormat="1" ht="22.5" x14ac:dyDescent="0.2">
      <c r="A23" s="90">
        <v>9</v>
      </c>
      <c r="B23" s="84" t="s">
        <v>567</v>
      </c>
      <c r="C23" s="40" t="s">
        <v>568</v>
      </c>
      <c r="D23" s="31">
        <v>63400</v>
      </c>
      <c r="E23" s="320"/>
      <c r="F23" s="321">
        <f t="shared" si="5"/>
        <v>0</v>
      </c>
      <c r="G23" s="400"/>
      <c r="H23" s="401"/>
      <c r="I23" s="323">
        <f t="shared" si="0"/>
        <v>0</v>
      </c>
      <c r="J23" s="387">
        <f t="shared" si="1"/>
        <v>0</v>
      </c>
      <c r="K23" s="324"/>
      <c r="L23" s="325">
        <f t="shared" si="2"/>
        <v>0</v>
      </c>
      <c r="M23" s="190"/>
      <c r="N23" s="322"/>
      <c r="O23" s="387">
        <f t="shared" si="3"/>
        <v>0</v>
      </c>
      <c r="P23" s="319"/>
      <c r="Q23" s="322"/>
      <c r="R23" s="326">
        <f t="shared" si="4"/>
        <v>0</v>
      </c>
    </row>
    <row r="24" spans="1:18" s="1" customFormat="1" ht="22.5" x14ac:dyDescent="0.2">
      <c r="A24" s="90">
        <v>10</v>
      </c>
      <c r="B24" s="84" t="s">
        <v>569</v>
      </c>
      <c r="C24" s="40" t="s">
        <v>570</v>
      </c>
      <c r="D24" s="31">
        <v>22711</v>
      </c>
      <c r="E24" s="320"/>
      <c r="F24" s="321">
        <f t="shared" si="5"/>
        <v>0</v>
      </c>
      <c r="G24" s="400"/>
      <c r="H24" s="401"/>
      <c r="I24" s="323">
        <f t="shared" si="0"/>
        <v>0</v>
      </c>
      <c r="J24" s="387">
        <f t="shared" si="1"/>
        <v>0</v>
      </c>
      <c r="K24" s="324"/>
      <c r="L24" s="325">
        <f t="shared" si="2"/>
        <v>0</v>
      </c>
      <c r="M24" s="190"/>
      <c r="N24" s="322"/>
      <c r="O24" s="387">
        <f t="shared" si="3"/>
        <v>0</v>
      </c>
      <c r="P24" s="319"/>
      <c r="Q24" s="322"/>
      <c r="R24" s="326">
        <f t="shared" si="4"/>
        <v>0</v>
      </c>
    </row>
    <row r="25" spans="1:18" s="1" customFormat="1" ht="12.75" x14ac:dyDescent="0.2">
      <c r="A25" s="90">
        <v>11</v>
      </c>
      <c r="B25" s="84" t="s">
        <v>571</v>
      </c>
      <c r="C25" s="40" t="s">
        <v>572</v>
      </c>
      <c r="D25" s="31">
        <v>33283</v>
      </c>
      <c r="E25" s="320"/>
      <c r="F25" s="321">
        <f t="shared" si="5"/>
        <v>0</v>
      </c>
      <c r="G25" s="400"/>
      <c r="H25" s="401"/>
      <c r="I25" s="323">
        <f t="shared" si="0"/>
        <v>0</v>
      </c>
      <c r="J25" s="387">
        <f t="shared" si="1"/>
        <v>0</v>
      </c>
      <c r="K25" s="324"/>
      <c r="L25" s="325">
        <f t="shared" si="2"/>
        <v>0</v>
      </c>
      <c r="M25" s="190"/>
      <c r="N25" s="322"/>
      <c r="O25" s="387">
        <f t="shared" si="3"/>
        <v>0</v>
      </c>
      <c r="P25" s="319"/>
      <c r="Q25" s="322"/>
      <c r="R25" s="326">
        <f t="shared" si="4"/>
        <v>0</v>
      </c>
    </row>
    <row r="26" spans="1:18" s="1" customFormat="1" ht="12.75" x14ac:dyDescent="0.2">
      <c r="A26" s="90">
        <v>12</v>
      </c>
      <c r="B26" s="84" t="s">
        <v>573</v>
      </c>
      <c r="C26" s="40" t="s">
        <v>574</v>
      </c>
      <c r="D26" s="31">
        <v>18552</v>
      </c>
      <c r="E26" s="320"/>
      <c r="F26" s="321">
        <f t="shared" si="5"/>
        <v>0</v>
      </c>
      <c r="G26" s="400"/>
      <c r="H26" s="401"/>
      <c r="I26" s="323">
        <f t="shared" si="0"/>
        <v>0</v>
      </c>
      <c r="J26" s="387">
        <f t="shared" si="1"/>
        <v>0</v>
      </c>
      <c r="K26" s="324"/>
      <c r="L26" s="325">
        <f t="shared" si="2"/>
        <v>0</v>
      </c>
      <c r="M26" s="190"/>
      <c r="N26" s="322"/>
      <c r="O26" s="387">
        <f t="shared" si="3"/>
        <v>0</v>
      </c>
      <c r="P26" s="319"/>
      <c r="Q26" s="322"/>
      <c r="R26" s="326">
        <f t="shared" si="4"/>
        <v>0</v>
      </c>
    </row>
    <row r="27" spans="1:18" s="1" customFormat="1" ht="12.75" x14ac:dyDescent="0.2">
      <c r="A27" s="90">
        <v>13</v>
      </c>
      <c r="B27" s="84" t="s">
        <v>575</v>
      </c>
      <c r="C27" s="40" t="s">
        <v>576</v>
      </c>
      <c r="D27" s="31">
        <v>49474</v>
      </c>
      <c r="E27" s="320"/>
      <c r="F27" s="321">
        <f t="shared" si="5"/>
        <v>0</v>
      </c>
      <c r="G27" s="400"/>
      <c r="H27" s="401"/>
      <c r="I27" s="323">
        <f t="shared" si="0"/>
        <v>0</v>
      </c>
      <c r="J27" s="387">
        <f t="shared" si="1"/>
        <v>0</v>
      </c>
      <c r="K27" s="324"/>
      <c r="L27" s="325">
        <f t="shared" si="2"/>
        <v>0</v>
      </c>
      <c r="M27" s="190"/>
      <c r="N27" s="322"/>
      <c r="O27" s="387">
        <f t="shared" si="3"/>
        <v>0</v>
      </c>
      <c r="P27" s="319"/>
      <c r="Q27" s="322"/>
      <c r="R27" s="326">
        <f t="shared" si="4"/>
        <v>0</v>
      </c>
    </row>
    <row r="28" spans="1:18" s="1" customFormat="1" ht="12.75" x14ac:dyDescent="0.2">
      <c r="A28" s="90">
        <v>14</v>
      </c>
      <c r="B28" s="84" t="s">
        <v>577</v>
      </c>
      <c r="C28" s="40" t="s">
        <v>372</v>
      </c>
      <c r="D28" s="31">
        <v>48529</v>
      </c>
      <c r="E28" s="320"/>
      <c r="F28" s="321">
        <f t="shared" si="5"/>
        <v>0</v>
      </c>
      <c r="G28" s="400"/>
      <c r="H28" s="401"/>
      <c r="I28" s="323">
        <f t="shared" si="0"/>
        <v>0</v>
      </c>
      <c r="J28" s="387">
        <f t="shared" si="1"/>
        <v>0</v>
      </c>
      <c r="K28" s="324"/>
      <c r="L28" s="325">
        <f t="shared" si="2"/>
        <v>0</v>
      </c>
      <c r="M28" s="190"/>
      <c r="N28" s="322"/>
      <c r="O28" s="387">
        <f t="shared" si="3"/>
        <v>0</v>
      </c>
      <c r="P28" s="319"/>
      <c r="Q28" s="322"/>
      <c r="R28" s="326">
        <f t="shared" si="4"/>
        <v>0</v>
      </c>
    </row>
    <row r="29" spans="1:18" s="1" customFormat="1" ht="22.5" x14ac:dyDescent="0.2">
      <c r="A29" s="90">
        <v>15</v>
      </c>
      <c r="B29" s="84" t="s">
        <v>578</v>
      </c>
      <c r="C29" s="40" t="s">
        <v>579</v>
      </c>
      <c r="D29" s="31">
        <v>19780</v>
      </c>
      <c r="E29" s="320"/>
      <c r="F29" s="321">
        <f t="shared" si="5"/>
        <v>0</v>
      </c>
      <c r="G29" s="400"/>
      <c r="H29" s="401"/>
      <c r="I29" s="323">
        <f t="shared" si="0"/>
        <v>0</v>
      </c>
      <c r="J29" s="387">
        <f t="shared" si="1"/>
        <v>0</v>
      </c>
      <c r="K29" s="324"/>
      <c r="L29" s="325">
        <f t="shared" si="2"/>
        <v>0</v>
      </c>
      <c r="M29" s="190"/>
      <c r="N29" s="322"/>
      <c r="O29" s="387">
        <f t="shared" si="3"/>
        <v>0</v>
      </c>
      <c r="P29" s="319"/>
      <c r="Q29" s="322"/>
      <c r="R29" s="326">
        <f t="shared" si="4"/>
        <v>0</v>
      </c>
    </row>
    <row r="30" spans="1:18" s="1" customFormat="1" ht="22.5" x14ac:dyDescent="0.2">
      <c r="A30" s="90">
        <v>16</v>
      </c>
      <c r="B30" s="84" t="s">
        <v>580</v>
      </c>
      <c r="C30" s="40" t="s">
        <v>581</v>
      </c>
      <c r="D30" s="31">
        <v>15213</v>
      </c>
      <c r="E30" s="320"/>
      <c r="F30" s="321">
        <f t="shared" si="5"/>
        <v>0</v>
      </c>
      <c r="G30" s="400"/>
      <c r="H30" s="401"/>
      <c r="I30" s="323">
        <f t="shared" si="0"/>
        <v>0</v>
      </c>
      <c r="J30" s="387">
        <f t="shared" si="1"/>
        <v>0</v>
      </c>
      <c r="K30" s="324"/>
      <c r="L30" s="325">
        <f t="shared" si="2"/>
        <v>0</v>
      </c>
      <c r="M30" s="190"/>
      <c r="N30" s="322"/>
      <c r="O30" s="387">
        <f t="shared" si="3"/>
        <v>0</v>
      </c>
      <c r="P30" s="319"/>
      <c r="Q30" s="322"/>
      <c r="R30" s="326">
        <f t="shared" si="4"/>
        <v>0</v>
      </c>
    </row>
    <row r="31" spans="1:18" s="1" customFormat="1" ht="12.75" x14ac:dyDescent="0.2">
      <c r="A31" s="90">
        <v>17</v>
      </c>
      <c r="B31" s="84" t="s">
        <v>582</v>
      </c>
      <c r="C31" s="40" t="s">
        <v>583</v>
      </c>
      <c r="D31" s="31">
        <v>12766</v>
      </c>
      <c r="E31" s="320"/>
      <c r="F31" s="321">
        <f t="shared" si="5"/>
        <v>0</v>
      </c>
      <c r="G31" s="400"/>
      <c r="H31" s="401"/>
      <c r="I31" s="323">
        <f t="shared" si="0"/>
        <v>0</v>
      </c>
      <c r="J31" s="387">
        <f t="shared" si="1"/>
        <v>0</v>
      </c>
      <c r="K31" s="324"/>
      <c r="L31" s="325">
        <f t="shared" si="2"/>
        <v>0</v>
      </c>
      <c r="M31" s="190"/>
      <c r="N31" s="322"/>
      <c r="O31" s="387">
        <f t="shared" si="3"/>
        <v>0</v>
      </c>
      <c r="P31" s="319"/>
      <c r="Q31" s="322"/>
      <c r="R31" s="326">
        <f t="shared" si="4"/>
        <v>0</v>
      </c>
    </row>
    <row r="32" spans="1:18" s="1" customFormat="1" ht="12.75" x14ac:dyDescent="0.2">
      <c r="A32" s="90">
        <v>18</v>
      </c>
      <c r="B32" s="84" t="s">
        <v>584</v>
      </c>
      <c r="C32" s="40" t="s">
        <v>585</v>
      </c>
      <c r="D32" s="31">
        <v>36330</v>
      </c>
      <c r="E32" s="320"/>
      <c r="F32" s="321">
        <f t="shared" si="5"/>
        <v>0</v>
      </c>
      <c r="G32" s="400"/>
      <c r="H32" s="401"/>
      <c r="I32" s="323">
        <f t="shared" si="0"/>
        <v>0</v>
      </c>
      <c r="J32" s="387">
        <f t="shared" si="1"/>
        <v>0</v>
      </c>
      <c r="K32" s="324"/>
      <c r="L32" s="325">
        <f t="shared" si="2"/>
        <v>0</v>
      </c>
      <c r="M32" s="190"/>
      <c r="N32" s="322"/>
      <c r="O32" s="387">
        <f t="shared" si="3"/>
        <v>0</v>
      </c>
      <c r="P32" s="319"/>
      <c r="Q32" s="322"/>
      <c r="R32" s="326">
        <f t="shared" si="4"/>
        <v>0</v>
      </c>
    </row>
    <row r="33" spans="1:19" s="1" customFormat="1" ht="12.75" x14ac:dyDescent="0.2">
      <c r="A33" s="90">
        <v>19</v>
      </c>
      <c r="B33" s="84" t="s">
        <v>586</v>
      </c>
      <c r="C33" s="40" t="s">
        <v>587</v>
      </c>
      <c r="D33" s="31">
        <v>17515</v>
      </c>
      <c r="E33" s="320"/>
      <c r="F33" s="321">
        <f t="shared" si="5"/>
        <v>0</v>
      </c>
      <c r="G33" s="400"/>
      <c r="H33" s="401"/>
      <c r="I33" s="323">
        <f t="shared" si="0"/>
        <v>0</v>
      </c>
      <c r="J33" s="387">
        <f t="shared" si="1"/>
        <v>0</v>
      </c>
      <c r="K33" s="324"/>
      <c r="L33" s="325">
        <f t="shared" si="2"/>
        <v>0</v>
      </c>
      <c r="M33" s="190"/>
      <c r="N33" s="322"/>
      <c r="O33" s="387">
        <f t="shared" si="3"/>
        <v>0</v>
      </c>
      <c r="P33" s="319"/>
      <c r="Q33" s="322"/>
      <c r="R33" s="326">
        <f t="shared" si="4"/>
        <v>0</v>
      </c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400"/>
      <c r="H34" s="401"/>
      <c r="I34" s="323"/>
      <c r="J34" s="387"/>
      <c r="K34" s="324"/>
      <c r="L34" s="325"/>
      <c r="M34" s="190"/>
      <c r="N34" s="322"/>
      <c r="O34" s="387"/>
      <c r="P34" s="319"/>
      <c r="Q34" s="322"/>
      <c r="R34" s="326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400"/>
      <c r="H35" s="401"/>
      <c r="I35" s="323"/>
      <c r="J35" s="387"/>
      <c r="K35" s="324"/>
      <c r="L35" s="325"/>
      <c r="M35" s="190"/>
      <c r="N35" s="322"/>
      <c r="O35" s="387"/>
      <c r="P35" s="319"/>
      <c r="Q35" s="322"/>
      <c r="R35" s="326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400"/>
      <c r="H36" s="401"/>
      <c r="I36" s="323"/>
      <c r="J36" s="387"/>
      <c r="K36" s="324"/>
      <c r="L36" s="325"/>
      <c r="M36" s="190"/>
      <c r="N36" s="322"/>
      <c r="O36" s="387"/>
      <c r="P36" s="319"/>
      <c r="Q36" s="322"/>
      <c r="R36" s="326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400"/>
      <c r="H37" s="401"/>
      <c r="I37" s="323"/>
      <c r="J37" s="387"/>
      <c r="K37" s="324"/>
      <c r="L37" s="325"/>
      <c r="M37" s="190"/>
      <c r="N37" s="322"/>
      <c r="O37" s="387"/>
      <c r="P37" s="319"/>
      <c r="Q37" s="322"/>
      <c r="R37" s="326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400"/>
      <c r="H38" s="401"/>
      <c r="I38" s="323"/>
      <c r="J38" s="387"/>
      <c r="K38" s="324"/>
      <c r="L38" s="325"/>
      <c r="M38" s="190"/>
      <c r="N38" s="322"/>
      <c r="O38" s="387"/>
      <c r="P38" s="319"/>
      <c r="Q38" s="322"/>
      <c r="R38" s="326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400"/>
      <c r="H39" s="401"/>
      <c r="I39" s="323"/>
      <c r="J39" s="387"/>
      <c r="K39" s="324"/>
      <c r="L39" s="325"/>
      <c r="M39" s="190"/>
      <c r="N39" s="322"/>
      <c r="O39" s="387"/>
      <c r="P39" s="319"/>
      <c r="Q39" s="322"/>
      <c r="R39" s="326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400"/>
      <c r="H40" s="401"/>
      <c r="I40" s="323"/>
      <c r="J40" s="387"/>
      <c r="K40" s="324"/>
      <c r="L40" s="325"/>
      <c r="M40" s="190"/>
      <c r="N40" s="322"/>
      <c r="O40" s="387"/>
      <c r="P40" s="319"/>
      <c r="Q40" s="322"/>
      <c r="R40" s="326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400"/>
      <c r="H41" s="401"/>
      <c r="I41" s="323"/>
      <c r="J41" s="387"/>
      <c r="K41" s="324"/>
      <c r="L41" s="325"/>
      <c r="M41" s="190"/>
      <c r="N41" s="322"/>
      <c r="O41" s="387"/>
      <c r="P41" s="319"/>
      <c r="Q41" s="322"/>
      <c r="R41" s="326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400"/>
      <c r="H42" s="401"/>
      <c r="I42" s="323"/>
      <c r="J42" s="387"/>
      <c r="K42" s="324"/>
      <c r="L42" s="325"/>
      <c r="M42" s="190"/>
      <c r="N42" s="322"/>
      <c r="O42" s="387"/>
      <c r="P42" s="319"/>
      <c r="Q42" s="322"/>
      <c r="R42" s="326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400"/>
      <c r="H43" s="401"/>
      <c r="I43" s="323"/>
      <c r="J43" s="387"/>
      <c r="K43" s="324"/>
      <c r="L43" s="325"/>
      <c r="M43" s="190"/>
      <c r="N43" s="322"/>
      <c r="O43" s="387"/>
      <c r="P43" s="319"/>
      <c r="Q43" s="322"/>
      <c r="R43" s="326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402"/>
      <c r="H44" s="403"/>
      <c r="I44" s="203"/>
      <c r="J44" s="387"/>
      <c r="K44" s="191"/>
      <c r="L44" s="204"/>
      <c r="M44" s="190"/>
      <c r="N44" s="211"/>
      <c r="O44" s="387"/>
      <c r="P44" s="319"/>
      <c r="Q44" s="211"/>
      <c r="R44" s="206"/>
    </row>
    <row r="45" spans="1:19" s="14" customFormat="1" ht="23.1" customHeight="1" thickBot="1" x14ac:dyDescent="0.25">
      <c r="A45" s="13"/>
      <c r="B45" s="29"/>
      <c r="C45" s="610" t="s">
        <v>1344</v>
      </c>
      <c r="D45" s="611"/>
      <c r="E45" s="194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193"/>
      <c r="O45" s="194">
        <f t="shared" si="6"/>
        <v>0</v>
      </c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1477</v>
      </c>
      <c r="C51" s="575" t="s">
        <v>1356</v>
      </c>
      <c r="D51" s="575"/>
      <c r="E51" s="163">
        <f>SUM(E15:E23)</f>
        <v>0</v>
      </c>
      <c r="F51" s="163">
        <f>SUM(F15:F23)</f>
        <v>0</v>
      </c>
      <c r="G51" s="95" t="e">
        <f>E51/$E$45</f>
        <v>#DIV/0!</v>
      </c>
      <c r="H51" s="163">
        <f>SUM(G15:G23)</f>
        <v>0</v>
      </c>
      <c r="I51" s="163">
        <f>SUM(I15:I23)</f>
        <v>0</v>
      </c>
      <c r="J51" s="135" t="e">
        <f>H51/$G$45</f>
        <v>#DIV/0!</v>
      </c>
      <c r="K51" s="163">
        <f>SUM(J15:J23)</f>
        <v>0</v>
      </c>
      <c r="L51" s="163">
        <f>SUM(L15:L23)</f>
        <v>0</v>
      </c>
      <c r="M51" s="95" t="e">
        <f>K51/$J$45</f>
        <v>#DIV/0!</v>
      </c>
      <c r="N51" s="166">
        <f>SUM(M15:M23)</f>
        <v>0</v>
      </c>
      <c r="O51" s="166">
        <f>SUM(O15:O23)</f>
        <v>0</v>
      </c>
      <c r="P51" s="50" t="e">
        <f>N51/$M$45</f>
        <v>#DIV/0!</v>
      </c>
      <c r="Q51" s="169">
        <f>SUM(P15:P23)</f>
        <v>0</v>
      </c>
      <c r="R51" s="169">
        <f>SUM(R15:R23)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1479</v>
      </c>
      <c r="C52" s="578" t="s">
        <v>1372</v>
      </c>
      <c r="D52" s="578"/>
      <c r="E52" s="164">
        <f>SUM(E25:E44)</f>
        <v>0</v>
      </c>
      <c r="F52" s="164">
        <f>SUM(F25:F44)</f>
        <v>0</v>
      </c>
      <c r="G52" s="96" t="e">
        <f>E52/$E$45</f>
        <v>#DIV/0!</v>
      </c>
      <c r="H52" s="164">
        <f>SUM(G25:G44)</f>
        <v>0</v>
      </c>
      <c r="I52" s="164">
        <f>SUM(I25:I44)</f>
        <v>0</v>
      </c>
      <c r="J52" s="136" t="e">
        <f>H52/$G$45</f>
        <v>#DIV/0!</v>
      </c>
      <c r="K52" s="164">
        <f>SUM(J25:J44)</f>
        <v>0</v>
      </c>
      <c r="L52" s="164">
        <f>SUM(L25:L44)</f>
        <v>0</v>
      </c>
      <c r="M52" s="96" t="e">
        <f>K52/$J$45</f>
        <v>#DIV/0!</v>
      </c>
      <c r="N52" s="167">
        <f>SUM(M25:M44)</f>
        <v>0</v>
      </c>
      <c r="O52" s="167">
        <f>SUM(O25:O44)</f>
        <v>0</v>
      </c>
      <c r="P52" s="51" t="e">
        <f>N52/$M$45</f>
        <v>#DIV/0!</v>
      </c>
      <c r="Q52" s="171">
        <f>SUM(P25:P44)</f>
        <v>0</v>
      </c>
      <c r="R52" s="171">
        <f>SUM(R25:R44)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1478</v>
      </c>
      <c r="C53" s="571" t="s">
        <v>1358</v>
      </c>
      <c r="D53" s="571"/>
      <c r="E53" s="165">
        <f>E24</f>
        <v>0</v>
      </c>
      <c r="F53" s="165">
        <f>F24</f>
        <v>0</v>
      </c>
      <c r="G53" s="97" t="e">
        <f>E53/$E$45</f>
        <v>#DIV/0!</v>
      </c>
      <c r="H53" s="165">
        <f>G24</f>
        <v>0</v>
      </c>
      <c r="I53" s="165">
        <f>I24</f>
        <v>0</v>
      </c>
      <c r="J53" s="137" t="e">
        <f>H53/$G$45</f>
        <v>#DIV/0!</v>
      </c>
      <c r="K53" s="165">
        <f>J24</f>
        <v>0</v>
      </c>
      <c r="L53" s="165">
        <f>L24</f>
        <v>0</v>
      </c>
      <c r="M53" s="97" t="e">
        <f>K53/$J$45</f>
        <v>#DIV/0!</v>
      </c>
      <c r="N53" s="168">
        <f>M24</f>
        <v>0</v>
      </c>
      <c r="O53" s="168">
        <f>O24</f>
        <v>0</v>
      </c>
      <c r="P53" s="52" t="e">
        <f>N53/$M$45</f>
        <v>#DIV/0!</v>
      </c>
      <c r="Q53" s="173">
        <f>P24</f>
        <v>0</v>
      </c>
      <c r="R53" s="173">
        <f>R24</f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F56" s="275"/>
      <c r="L56" s="44"/>
    </row>
    <row r="57" spans="1:19" s="17" customFormat="1" ht="12" x14ac:dyDescent="0.2">
      <c r="A57" s="19"/>
      <c r="B57" s="19"/>
      <c r="C57" s="26"/>
      <c r="E57" s="18"/>
      <c r="L57" s="44"/>
    </row>
    <row r="58" spans="1:19" s="17" customFormat="1" ht="12.75" x14ac:dyDescent="0.2">
      <c r="A58" s="36"/>
      <c r="B58" s="36"/>
      <c r="C58" s="68"/>
      <c r="D58" s="39"/>
      <c r="E58" s="36"/>
      <c r="L58" s="44"/>
    </row>
    <row r="59" spans="1:19" s="69" customFormat="1" ht="18" customHeight="1" x14ac:dyDescent="0.2">
      <c r="B59" s="70" t="s">
        <v>1566</v>
      </c>
      <c r="C59" s="62"/>
      <c r="D59" s="71" t="s">
        <v>1564</v>
      </c>
      <c r="E59" s="72"/>
      <c r="G59" s="73"/>
      <c r="H59" s="569" t="s">
        <v>1568</v>
      </c>
      <c r="I59" s="570"/>
      <c r="J59" s="570"/>
      <c r="K59" s="570"/>
    </row>
    <row r="60" spans="1:19" s="69" customFormat="1" ht="14.25" customHeight="1" x14ac:dyDescent="0.2">
      <c r="A60" s="74"/>
      <c r="B60" s="72"/>
      <c r="C60" s="75"/>
      <c r="D60" s="76"/>
      <c r="E60" s="76"/>
      <c r="H60" s="568"/>
      <c r="I60" s="568"/>
      <c r="J60" s="568"/>
      <c r="K60" s="568"/>
    </row>
    <row r="61" spans="1:19" s="69" customFormat="1" ht="16.5" customHeight="1" x14ac:dyDescent="0.2">
      <c r="B61" s="77" t="s">
        <v>1567</v>
      </c>
      <c r="C61" s="63"/>
      <c r="H61" s="568"/>
      <c r="I61" s="568"/>
      <c r="J61" s="568"/>
      <c r="K61" s="568"/>
    </row>
    <row r="62" spans="1:19" x14ac:dyDescent="0.25">
      <c r="C62" s="27"/>
    </row>
    <row r="63" spans="1:19" x14ac:dyDescent="0.25">
      <c r="C63" s="27"/>
    </row>
    <row r="64" spans="1:19" x14ac:dyDescent="0.25">
      <c r="C64" s="27"/>
    </row>
    <row r="69" spans="3:3" x14ac:dyDescent="0.25">
      <c r="C69" s="25"/>
    </row>
  </sheetData>
  <sheetProtection algorithmName="SHA-512" hashValue="xhqWrxvavHtB1gOOe9zY149Pv9g3/LvF4+qPfqDJ5uz5l/9i7euASiU2TzES2JxZ3L6DdQnx8FN9gyfkojunrQ==" saltValue="z+x42VT/PKgtahlXjmqmSg==" spinCount="100000" sheet="1" formatRows="0" insertColumns="0"/>
  <mergeCells count="44">
    <mergeCell ref="N14:O14"/>
    <mergeCell ref="Q14:R14"/>
    <mergeCell ref="H59:K59"/>
    <mergeCell ref="H60:K61"/>
    <mergeCell ref="H45:I45"/>
    <mergeCell ref="K45:L45"/>
    <mergeCell ref="Q45:R45"/>
    <mergeCell ref="C53:D53"/>
    <mergeCell ref="Q48:S49"/>
    <mergeCell ref="E49:G49"/>
    <mergeCell ref="H49:J49"/>
    <mergeCell ref="K49:M49"/>
    <mergeCell ref="A11:A13"/>
    <mergeCell ref="C11:C13"/>
    <mergeCell ref="D11:D13"/>
    <mergeCell ref="C51:D51"/>
    <mergeCell ref="C52:D52"/>
    <mergeCell ref="B47:N47"/>
    <mergeCell ref="B11:B13"/>
    <mergeCell ref="C45:D45"/>
    <mergeCell ref="E11:L11"/>
    <mergeCell ref="M11:O12"/>
    <mergeCell ref="G12:I12"/>
    <mergeCell ref="J12:L12"/>
    <mergeCell ref="H13:I13"/>
    <mergeCell ref="K13:L13"/>
    <mergeCell ref="N13:O13"/>
    <mergeCell ref="H14:I14"/>
    <mergeCell ref="Q1:R1"/>
    <mergeCell ref="B48:B50"/>
    <mergeCell ref="C48:D50"/>
    <mergeCell ref="E48:M48"/>
    <mergeCell ref="N48:P49"/>
    <mergeCell ref="E12:F12"/>
    <mergeCell ref="M1:O1"/>
    <mergeCell ref="A1:E1"/>
    <mergeCell ref="D3:L3"/>
    <mergeCell ref="C5:O5"/>
    <mergeCell ref="C6:O6"/>
    <mergeCell ref="F7:H7"/>
    <mergeCell ref="C9:O9"/>
    <mergeCell ref="P11:R12"/>
    <mergeCell ref="Q13:R13"/>
    <mergeCell ref="K14:L14"/>
  </mergeCells>
  <hyperlinks>
    <hyperlink ref="Q1:R1" location="'Почетна страна'!A31" display="Врати се на почетна страна" xr:uid="{35E147B7-486D-4EF1-99FE-DF5210647DB4}"/>
  </hyperlinks>
  <printOptions horizontalCentered="1"/>
  <pageMargins left="0.23622047244094491" right="0.23622047244094491" top="0.47244094488188981" bottom="0.47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42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EB00-DFE5-4A5A-97D2-3022DE3A1C38}">
  <sheetPr>
    <tabColor theme="0" tint="-0.14999847407452621"/>
  </sheetPr>
  <dimension ref="A1:S81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3" width="6.5703125" style="6" customWidth="1"/>
    <col min="14" max="14" width="6.7109375" style="6" customWidth="1"/>
    <col min="15" max="15" width="11.7109375" style="6" customWidth="1"/>
    <col min="16" max="16" width="6.7109375" style="6" customWidth="1"/>
    <col min="17" max="17" width="6.85546875" style="6" customWidth="1"/>
    <col min="18" max="18" width="10.28515625" style="6" bestFit="1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1627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1525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2.5" x14ac:dyDescent="0.2">
      <c r="A15" s="90">
        <v>1</v>
      </c>
      <c r="B15" s="84" t="s">
        <v>588</v>
      </c>
      <c r="C15" s="40" t="s">
        <v>373</v>
      </c>
      <c r="D15" s="31">
        <v>112885</v>
      </c>
      <c r="E15" s="311"/>
      <c r="F15" s="312">
        <f>E15*D15</f>
        <v>0</v>
      </c>
      <c r="G15" s="404"/>
      <c r="H15" s="314"/>
      <c r="I15" s="315">
        <f t="shared" ref="I15:I54" si="0">G15*D15</f>
        <v>0</v>
      </c>
      <c r="J15" s="189">
        <f t="shared" ref="J15:J54" si="1">E15+G15</f>
        <v>0</v>
      </c>
      <c r="K15" s="316"/>
      <c r="L15" s="317">
        <f t="shared" ref="L15:L54" si="2">J15*D15</f>
        <v>0</v>
      </c>
      <c r="M15" s="190"/>
      <c r="N15" s="314"/>
      <c r="O15" s="318">
        <f t="shared" ref="O15:O54" si="3">M15*D15</f>
        <v>0</v>
      </c>
      <c r="P15" s="319"/>
      <c r="Q15" s="314"/>
      <c r="R15" s="317">
        <f t="shared" ref="R15:R54" si="4">P15*D15</f>
        <v>0</v>
      </c>
    </row>
    <row r="16" spans="1:18" s="1" customFormat="1" ht="22.5" x14ac:dyDescent="0.2">
      <c r="A16" s="90">
        <v>2</v>
      </c>
      <c r="B16" s="84" t="s">
        <v>589</v>
      </c>
      <c r="C16" s="40" t="s">
        <v>374</v>
      </c>
      <c r="D16" s="31">
        <v>87594</v>
      </c>
      <c r="E16" s="320"/>
      <c r="F16" s="321">
        <f>E16*D16</f>
        <v>0</v>
      </c>
      <c r="G16" s="405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22.5" x14ac:dyDescent="0.2">
      <c r="A17" s="90">
        <v>3</v>
      </c>
      <c r="B17" s="84" t="s">
        <v>590</v>
      </c>
      <c r="C17" s="40" t="s">
        <v>591</v>
      </c>
      <c r="D17" s="31">
        <v>211157</v>
      </c>
      <c r="E17" s="320"/>
      <c r="F17" s="321">
        <f t="shared" ref="F17:F54" si="5">E17*D17</f>
        <v>0</v>
      </c>
      <c r="G17" s="405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22.5" x14ac:dyDescent="0.2">
      <c r="A18" s="90">
        <v>4</v>
      </c>
      <c r="B18" s="84" t="s">
        <v>592</v>
      </c>
      <c r="C18" s="40" t="s">
        <v>593</v>
      </c>
      <c r="D18" s="31">
        <v>146958</v>
      </c>
      <c r="E18" s="320"/>
      <c r="F18" s="321">
        <f t="shared" si="5"/>
        <v>0</v>
      </c>
      <c r="G18" s="405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90">
        <v>5</v>
      </c>
      <c r="B19" s="84" t="s">
        <v>594</v>
      </c>
      <c r="C19" s="40" t="s">
        <v>595</v>
      </c>
      <c r="D19" s="31">
        <v>115501</v>
      </c>
      <c r="E19" s="320"/>
      <c r="F19" s="321">
        <f t="shared" si="5"/>
        <v>0</v>
      </c>
      <c r="G19" s="405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22.5" x14ac:dyDescent="0.2">
      <c r="A20" s="90">
        <v>6</v>
      </c>
      <c r="B20" s="84" t="s">
        <v>596</v>
      </c>
      <c r="C20" s="40" t="s">
        <v>597</v>
      </c>
      <c r="D20" s="31">
        <v>63421</v>
      </c>
      <c r="E20" s="320"/>
      <c r="F20" s="321">
        <f t="shared" si="5"/>
        <v>0</v>
      </c>
      <c r="G20" s="405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84" t="s">
        <v>598</v>
      </c>
      <c r="C21" s="40" t="s">
        <v>599</v>
      </c>
      <c r="D21" s="31">
        <v>55052</v>
      </c>
      <c r="E21" s="320"/>
      <c r="F21" s="321">
        <f t="shared" si="5"/>
        <v>0</v>
      </c>
      <c r="G21" s="405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90">
        <v>8</v>
      </c>
      <c r="B22" s="84" t="s">
        <v>600</v>
      </c>
      <c r="C22" s="40" t="s">
        <v>601</v>
      </c>
      <c r="D22" s="31">
        <v>79434</v>
      </c>
      <c r="E22" s="320"/>
      <c r="F22" s="321">
        <f t="shared" si="5"/>
        <v>0</v>
      </c>
      <c r="G22" s="405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22.5" x14ac:dyDescent="0.2">
      <c r="A23" s="90">
        <v>9</v>
      </c>
      <c r="B23" s="84" t="s">
        <v>602</v>
      </c>
      <c r="C23" s="40" t="s">
        <v>603</v>
      </c>
      <c r="D23" s="31">
        <v>36445</v>
      </c>
      <c r="E23" s="320"/>
      <c r="F23" s="321">
        <f t="shared" si="5"/>
        <v>0</v>
      </c>
      <c r="G23" s="405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22.5" x14ac:dyDescent="0.2">
      <c r="A24" s="90">
        <v>10</v>
      </c>
      <c r="B24" s="84" t="s">
        <v>604</v>
      </c>
      <c r="C24" s="40" t="s">
        <v>605</v>
      </c>
      <c r="D24" s="31">
        <v>50459</v>
      </c>
      <c r="E24" s="320"/>
      <c r="F24" s="321">
        <f t="shared" si="5"/>
        <v>0</v>
      </c>
      <c r="G24" s="405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90">
        <v>11</v>
      </c>
      <c r="B25" s="84" t="s">
        <v>606</v>
      </c>
      <c r="C25" s="40" t="s">
        <v>607</v>
      </c>
      <c r="D25" s="31">
        <v>30746</v>
      </c>
      <c r="E25" s="320"/>
      <c r="F25" s="321">
        <f t="shared" si="5"/>
        <v>0</v>
      </c>
      <c r="G25" s="405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90">
        <v>12</v>
      </c>
      <c r="B26" s="84" t="s">
        <v>608</v>
      </c>
      <c r="C26" s="40" t="s">
        <v>609</v>
      </c>
      <c r="D26" s="31">
        <v>47799</v>
      </c>
      <c r="E26" s="320"/>
      <c r="F26" s="321">
        <f t="shared" si="5"/>
        <v>0</v>
      </c>
      <c r="G26" s="405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22.5" x14ac:dyDescent="0.2">
      <c r="A27" s="90">
        <v>13</v>
      </c>
      <c r="B27" s="84" t="s">
        <v>610</v>
      </c>
      <c r="C27" s="40" t="s">
        <v>611</v>
      </c>
      <c r="D27" s="31">
        <v>27773</v>
      </c>
      <c r="E27" s="320"/>
      <c r="F27" s="321">
        <f t="shared" si="5"/>
        <v>0</v>
      </c>
      <c r="G27" s="405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90">
        <v>14</v>
      </c>
      <c r="B28" s="84" t="s">
        <v>612</v>
      </c>
      <c r="C28" s="40" t="s">
        <v>613</v>
      </c>
      <c r="D28" s="31">
        <v>27601</v>
      </c>
      <c r="E28" s="320"/>
      <c r="F28" s="321">
        <f t="shared" si="5"/>
        <v>0</v>
      </c>
      <c r="G28" s="405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12.75" x14ac:dyDescent="0.2">
      <c r="A29" s="90">
        <v>15</v>
      </c>
      <c r="B29" s="84" t="s">
        <v>614</v>
      </c>
      <c r="C29" s="40" t="s">
        <v>615</v>
      </c>
      <c r="D29" s="31">
        <v>19880</v>
      </c>
      <c r="E29" s="320"/>
      <c r="F29" s="321">
        <f t="shared" si="5"/>
        <v>0</v>
      </c>
      <c r="G29" s="405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22.5" x14ac:dyDescent="0.2">
      <c r="A30" s="90">
        <v>16</v>
      </c>
      <c r="B30" s="84" t="s">
        <v>616</v>
      </c>
      <c r="C30" s="40" t="s">
        <v>617</v>
      </c>
      <c r="D30" s="31">
        <v>105565</v>
      </c>
      <c r="E30" s="320"/>
      <c r="F30" s="321">
        <f t="shared" si="5"/>
        <v>0</v>
      </c>
      <c r="G30" s="405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22.5" x14ac:dyDescent="0.2">
      <c r="A31" s="90">
        <v>17</v>
      </c>
      <c r="B31" s="84" t="s">
        <v>618</v>
      </c>
      <c r="C31" s="40" t="s">
        <v>619</v>
      </c>
      <c r="D31" s="31">
        <v>58934</v>
      </c>
      <c r="E31" s="320"/>
      <c r="F31" s="321">
        <f t="shared" si="5"/>
        <v>0</v>
      </c>
      <c r="G31" s="405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22.5" x14ac:dyDescent="0.2">
      <c r="A32" s="90">
        <v>18</v>
      </c>
      <c r="B32" s="84" t="s">
        <v>620</v>
      </c>
      <c r="C32" s="40" t="s">
        <v>621</v>
      </c>
      <c r="D32" s="31">
        <v>30298</v>
      </c>
      <c r="E32" s="320"/>
      <c r="F32" s="321">
        <f t="shared" si="5"/>
        <v>0</v>
      </c>
      <c r="G32" s="405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5">
        <f t="shared" si="4"/>
        <v>0</v>
      </c>
    </row>
    <row r="33" spans="1:18" s="1" customFormat="1" ht="12.75" x14ac:dyDescent="0.2">
      <c r="A33" s="90">
        <v>19</v>
      </c>
      <c r="B33" s="84" t="s">
        <v>622</v>
      </c>
      <c r="C33" s="40" t="s">
        <v>623</v>
      </c>
      <c r="D33" s="31">
        <v>28974</v>
      </c>
      <c r="E33" s="320"/>
      <c r="F33" s="321">
        <f t="shared" si="5"/>
        <v>0</v>
      </c>
      <c r="G33" s="405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5">
        <f t="shared" si="4"/>
        <v>0</v>
      </c>
    </row>
    <row r="34" spans="1:18" s="1" customFormat="1" ht="12.75" x14ac:dyDescent="0.2">
      <c r="A34" s="90">
        <v>20</v>
      </c>
      <c r="B34" s="84" t="s">
        <v>624</v>
      </c>
      <c r="C34" s="40" t="s">
        <v>625</v>
      </c>
      <c r="D34" s="31">
        <v>7406</v>
      </c>
      <c r="E34" s="320"/>
      <c r="F34" s="321">
        <f t="shared" si="5"/>
        <v>0</v>
      </c>
      <c r="G34" s="405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5">
        <f t="shared" si="4"/>
        <v>0</v>
      </c>
    </row>
    <row r="35" spans="1:18" s="1" customFormat="1" ht="12.75" x14ac:dyDescent="0.2">
      <c r="A35" s="90">
        <v>21</v>
      </c>
      <c r="B35" s="84" t="s">
        <v>626</v>
      </c>
      <c r="C35" s="40" t="s">
        <v>375</v>
      </c>
      <c r="D35" s="31">
        <v>39271</v>
      </c>
      <c r="E35" s="320"/>
      <c r="F35" s="321">
        <f t="shared" si="5"/>
        <v>0</v>
      </c>
      <c r="G35" s="405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5">
        <f t="shared" si="4"/>
        <v>0</v>
      </c>
    </row>
    <row r="36" spans="1:18" s="1" customFormat="1" ht="12.75" x14ac:dyDescent="0.2">
      <c r="A36" s="90">
        <v>22</v>
      </c>
      <c r="B36" s="84" t="s">
        <v>627</v>
      </c>
      <c r="C36" s="40" t="s">
        <v>628</v>
      </c>
      <c r="D36" s="31">
        <v>68056</v>
      </c>
      <c r="E36" s="320"/>
      <c r="F36" s="321">
        <f t="shared" si="5"/>
        <v>0</v>
      </c>
      <c r="G36" s="405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5">
        <f t="shared" si="4"/>
        <v>0</v>
      </c>
    </row>
    <row r="37" spans="1:18" s="1" customFormat="1" ht="12.75" x14ac:dyDescent="0.2">
      <c r="A37" s="90">
        <v>23</v>
      </c>
      <c r="B37" s="84" t="s">
        <v>629</v>
      </c>
      <c r="C37" s="40" t="s">
        <v>630</v>
      </c>
      <c r="D37" s="31">
        <v>41982</v>
      </c>
      <c r="E37" s="320"/>
      <c r="F37" s="321">
        <f t="shared" si="5"/>
        <v>0</v>
      </c>
      <c r="G37" s="405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5">
        <f t="shared" si="4"/>
        <v>0</v>
      </c>
    </row>
    <row r="38" spans="1:18" s="1" customFormat="1" ht="12.75" x14ac:dyDescent="0.2">
      <c r="A38" s="90">
        <v>24</v>
      </c>
      <c r="B38" s="84" t="s">
        <v>631</v>
      </c>
      <c r="C38" s="40" t="s">
        <v>632</v>
      </c>
      <c r="D38" s="31">
        <v>21482</v>
      </c>
      <c r="E38" s="320"/>
      <c r="F38" s="321">
        <f t="shared" si="5"/>
        <v>0</v>
      </c>
      <c r="G38" s="405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5">
        <f t="shared" si="4"/>
        <v>0</v>
      </c>
    </row>
    <row r="39" spans="1:18" s="1" customFormat="1" ht="12.75" x14ac:dyDescent="0.2">
      <c r="A39" s="90">
        <v>25</v>
      </c>
      <c r="B39" s="84" t="s">
        <v>633</v>
      </c>
      <c r="C39" s="40" t="s">
        <v>634</v>
      </c>
      <c r="D39" s="31">
        <v>4717</v>
      </c>
      <c r="E39" s="320"/>
      <c r="F39" s="321">
        <f t="shared" si="5"/>
        <v>0</v>
      </c>
      <c r="G39" s="405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26">
        <f t="shared" si="3"/>
        <v>0</v>
      </c>
      <c r="P39" s="319"/>
      <c r="Q39" s="322"/>
      <c r="R39" s="325">
        <f t="shared" si="4"/>
        <v>0</v>
      </c>
    </row>
    <row r="40" spans="1:18" s="1" customFormat="1" ht="22.5" x14ac:dyDescent="0.2">
      <c r="A40" s="90">
        <v>26</v>
      </c>
      <c r="B40" s="84" t="s">
        <v>635</v>
      </c>
      <c r="C40" s="40" t="s">
        <v>636</v>
      </c>
      <c r="D40" s="31">
        <v>34629</v>
      </c>
      <c r="E40" s="320"/>
      <c r="F40" s="321">
        <f t="shared" si="5"/>
        <v>0</v>
      </c>
      <c r="G40" s="405"/>
      <c r="H40" s="322"/>
      <c r="I40" s="323">
        <f t="shared" si="0"/>
        <v>0</v>
      </c>
      <c r="J40" s="189">
        <f t="shared" si="1"/>
        <v>0</v>
      </c>
      <c r="K40" s="324"/>
      <c r="L40" s="325">
        <f t="shared" si="2"/>
        <v>0</v>
      </c>
      <c r="M40" s="190"/>
      <c r="N40" s="322"/>
      <c r="O40" s="326">
        <f t="shared" si="3"/>
        <v>0</v>
      </c>
      <c r="P40" s="319"/>
      <c r="Q40" s="322"/>
      <c r="R40" s="325">
        <f t="shared" si="4"/>
        <v>0</v>
      </c>
    </row>
    <row r="41" spans="1:18" s="1" customFormat="1" ht="22.5" x14ac:dyDescent="0.2">
      <c r="A41" s="90">
        <v>27</v>
      </c>
      <c r="B41" s="84" t="s">
        <v>637</v>
      </c>
      <c r="C41" s="40" t="s">
        <v>638</v>
      </c>
      <c r="D41" s="31">
        <v>25777</v>
      </c>
      <c r="E41" s="320"/>
      <c r="F41" s="321">
        <f t="shared" si="5"/>
        <v>0</v>
      </c>
      <c r="G41" s="405"/>
      <c r="H41" s="322"/>
      <c r="I41" s="323">
        <f t="shared" si="0"/>
        <v>0</v>
      </c>
      <c r="J41" s="189">
        <f t="shared" si="1"/>
        <v>0</v>
      </c>
      <c r="K41" s="324"/>
      <c r="L41" s="325">
        <f t="shared" si="2"/>
        <v>0</v>
      </c>
      <c r="M41" s="190"/>
      <c r="N41" s="322"/>
      <c r="O41" s="326">
        <f t="shared" si="3"/>
        <v>0</v>
      </c>
      <c r="P41" s="319"/>
      <c r="Q41" s="322"/>
      <c r="R41" s="325">
        <f t="shared" si="4"/>
        <v>0</v>
      </c>
    </row>
    <row r="42" spans="1:18" s="1" customFormat="1" ht="22.5" x14ac:dyDescent="0.2">
      <c r="A42" s="90">
        <v>28</v>
      </c>
      <c r="B42" s="84" t="s">
        <v>639</v>
      </c>
      <c r="C42" s="40" t="s">
        <v>640</v>
      </c>
      <c r="D42" s="31">
        <v>53416</v>
      </c>
      <c r="E42" s="320"/>
      <c r="F42" s="321">
        <f t="shared" si="5"/>
        <v>0</v>
      </c>
      <c r="G42" s="405"/>
      <c r="H42" s="322"/>
      <c r="I42" s="323">
        <f t="shared" si="0"/>
        <v>0</v>
      </c>
      <c r="J42" s="189">
        <f t="shared" si="1"/>
        <v>0</v>
      </c>
      <c r="K42" s="324"/>
      <c r="L42" s="325">
        <f t="shared" si="2"/>
        <v>0</v>
      </c>
      <c r="M42" s="190"/>
      <c r="N42" s="322"/>
      <c r="O42" s="326">
        <f t="shared" si="3"/>
        <v>0</v>
      </c>
      <c r="P42" s="319"/>
      <c r="Q42" s="322"/>
      <c r="R42" s="325">
        <f t="shared" si="4"/>
        <v>0</v>
      </c>
    </row>
    <row r="43" spans="1:18" s="1" customFormat="1" ht="22.5" x14ac:dyDescent="0.2">
      <c r="A43" s="90">
        <v>29</v>
      </c>
      <c r="B43" s="84" t="s">
        <v>641</v>
      </c>
      <c r="C43" s="40" t="s">
        <v>642</v>
      </c>
      <c r="D43" s="31">
        <v>22548</v>
      </c>
      <c r="E43" s="320"/>
      <c r="F43" s="321">
        <f t="shared" si="5"/>
        <v>0</v>
      </c>
      <c r="G43" s="405"/>
      <c r="H43" s="322"/>
      <c r="I43" s="323">
        <f t="shared" si="0"/>
        <v>0</v>
      </c>
      <c r="J43" s="189">
        <f t="shared" si="1"/>
        <v>0</v>
      </c>
      <c r="K43" s="324"/>
      <c r="L43" s="325">
        <f t="shared" si="2"/>
        <v>0</v>
      </c>
      <c r="M43" s="190"/>
      <c r="N43" s="322"/>
      <c r="O43" s="326">
        <f t="shared" si="3"/>
        <v>0</v>
      </c>
      <c r="P43" s="319"/>
      <c r="Q43" s="322"/>
      <c r="R43" s="325">
        <f t="shared" si="4"/>
        <v>0</v>
      </c>
    </row>
    <row r="44" spans="1:18" s="1" customFormat="1" ht="22.5" x14ac:dyDescent="0.2">
      <c r="A44" s="90">
        <v>30</v>
      </c>
      <c r="B44" s="84" t="s">
        <v>643</v>
      </c>
      <c r="C44" s="40" t="s">
        <v>644</v>
      </c>
      <c r="D44" s="31">
        <v>14403</v>
      </c>
      <c r="E44" s="320"/>
      <c r="F44" s="321">
        <f t="shared" si="5"/>
        <v>0</v>
      </c>
      <c r="G44" s="405"/>
      <c r="H44" s="322"/>
      <c r="I44" s="323">
        <f t="shared" si="0"/>
        <v>0</v>
      </c>
      <c r="J44" s="189">
        <f t="shared" si="1"/>
        <v>0</v>
      </c>
      <c r="K44" s="324"/>
      <c r="L44" s="325">
        <f t="shared" si="2"/>
        <v>0</v>
      </c>
      <c r="M44" s="190"/>
      <c r="N44" s="322"/>
      <c r="O44" s="326">
        <f t="shared" si="3"/>
        <v>0</v>
      </c>
      <c r="P44" s="319"/>
      <c r="Q44" s="322"/>
      <c r="R44" s="325">
        <f t="shared" si="4"/>
        <v>0</v>
      </c>
    </row>
    <row r="45" spans="1:18" s="1" customFormat="1" ht="12.75" x14ac:dyDescent="0.2">
      <c r="A45" s="90">
        <v>31</v>
      </c>
      <c r="B45" s="84" t="s">
        <v>645</v>
      </c>
      <c r="C45" s="40" t="s">
        <v>646</v>
      </c>
      <c r="D45" s="31">
        <v>11617</v>
      </c>
      <c r="E45" s="320"/>
      <c r="F45" s="321">
        <f t="shared" si="5"/>
        <v>0</v>
      </c>
      <c r="G45" s="405"/>
      <c r="H45" s="322"/>
      <c r="I45" s="323">
        <f t="shared" si="0"/>
        <v>0</v>
      </c>
      <c r="J45" s="189">
        <f t="shared" si="1"/>
        <v>0</v>
      </c>
      <c r="K45" s="324"/>
      <c r="L45" s="325">
        <f t="shared" si="2"/>
        <v>0</v>
      </c>
      <c r="M45" s="190"/>
      <c r="N45" s="322"/>
      <c r="O45" s="326">
        <f t="shared" si="3"/>
        <v>0</v>
      </c>
      <c r="P45" s="319"/>
      <c r="Q45" s="322"/>
      <c r="R45" s="325">
        <f t="shared" si="4"/>
        <v>0</v>
      </c>
    </row>
    <row r="46" spans="1:18" s="1" customFormat="1" ht="22.5" x14ac:dyDescent="0.2">
      <c r="A46" s="90">
        <v>32</v>
      </c>
      <c r="B46" s="84" t="s">
        <v>647</v>
      </c>
      <c r="C46" s="40" t="s">
        <v>648</v>
      </c>
      <c r="D46" s="31">
        <v>39462</v>
      </c>
      <c r="E46" s="320"/>
      <c r="F46" s="321">
        <f t="shared" si="5"/>
        <v>0</v>
      </c>
      <c r="G46" s="405"/>
      <c r="H46" s="322"/>
      <c r="I46" s="323">
        <f t="shared" si="0"/>
        <v>0</v>
      </c>
      <c r="J46" s="189">
        <f t="shared" si="1"/>
        <v>0</v>
      </c>
      <c r="K46" s="324"/>
      <c r="L46" s="325">
        <f t="shared" si="2"/>
        <v>0</v>
      </c>
      <c r="M46" s="190"/>
      <c r="N46" s="322"/>
      <c r="O46" s="326">
        <f t="shared" si="3"/>
        <v>0</v>
      </c>
      <c r="P46" s="319"/>
      <c r="Q46" s="322"/>
      <c r="R46" s="325">
        <f t="shared" si="4"/>
        <v>0</v>
      </c>
    </row>
    <row r="47" spans="1:18" s="1" customFormat="1" ht="22.5" x14ac:dyDescent="0.2">
      <c r="A47" s="90">
        <v>33</v>
      </c>
      <c r="B47" s="84" t="s">
        <v>649</v>
      </c>
      <c r="C47" s="40" t="s">
        <v>650</v>
      </c>
      <c r="D47" s="31">
        <v>15041</v>
      </c>
      <c r="E47" s="320"/>
      <c r="F47" s="321">
        <f t="shared" si="5"/>
        <v>0</v>
      </c>
      <c r="G47" s="405"/>
      <c r="H47" s="322"/>
      <c r="I47" s="323">
        <f t="shared" si="0"/>
        <v>0</v>
      </c>
      <c r="J47" s="189">
        <f t="shared" si="1"/>
        <v>0</v>
      </c>
      <c r="K47" s="324"/>
      <c r="L47" s="325">
        <f t="shared" si="2"/>
        <v>0</v>
      </c>
      <c r="M47" s="190"/>
      <c r="N47" s="322"/>
      <c r="O47" s="326">
        <f t="shared" si="3"/>
        <v>0</v>
      </c>
      <c r="P47" s="319"/>
      <c r="Q47" s="322"/>
      <c r="R47" s="325">
        <f t="shared" si="4"/>
        <v>0</v>
      </c>
    </row>
    <row r="48" spans="1:18" s="1" customFormat="1" ht="12.75" x14ac:dyDescent="0.2">
      <c r="A48" s="90">
        <v>34</v>
      </c>
      <c r="B48" s="84" t="s">
        <v>651</v>
      </c>
      <c r="C48" s="40" t="s">
        <v>652</v>
      </c>
      <c r="D48" s="31">
        <v>17412</v>
      </c>
      <c r="E48" s="320"/>
      <c r="F48" s="321">
        <f t="shared" si="5"/>
        <v>0</v>
      </c>
      <c r="G48" s="405"/>
      <c r="H48" s="322"/>
      <c r="I48" s="323">
        <f t="shared" si="0"/>
        <v>0</v>
      </c>
      <c r="J48" s="189">
        <f t="shared" si="1"/>
        <v>0</v>
      </c>
      <c r="K48" s="324"/>
      <c r="L48" s="325">
        <f t="shared" si="2"/>
        <v>0</v>
      </c>
      <c r="M48" s="190"/>
      <c r="N48" s="322"/>
      <c r="O48" s="326">
        <f t="shared" si="3"/>
        <v>0</v>
      </c>
      <c r="P48" s="319"/>
      <c r="Q48" s="322"/>
      <c r="R48" s="325">
        <f t="shared" si="4"/>
        <v>0</v>
      </c>
    </row>
    <row r="49" spans="1:19" s="1" customFormat="1" ht="22.5" x14ac:dyDescent="0.2">
      <c r="A49" s="90">
        <v>35</v>
      </c>
      <c r="B49" s="84" t="s">
        <v>653</v>
      </c>
      <c r="C49" s="40" t="s">
        <v>654</v>
      </c>
      <c r="D49" s="31">
        <v>67898</v>
      </c>
      <c r="E49" s="320"/>
      <c r="F49" s="321">
        <f t="shared" si="5"/>
        <v>0</v>
      </c>
      <c r="G49" s="405"/>
      <c r="H49" s="322"/>
      <c r="I49" s="323">
        <f t="shared" si="0"/>
        <v>0</v>
      </c>
      <c r="J49" s="189">
        <f t="shared" si="1"/>
        <v>0</v>
      </c>
      <c r="K49" s="324"/>
      <c r="L49" s="325">
        <f t="shared" si="2"/>
        <v>0</v>
      </c>
      <c r="M49" s="190"/>
      <c r="N49" s="322"/>
      <c r="O49" s="326">
        <f t="shared" si="3"/>
        <v>0</v>
      </c>
      <c r="P49" s="319"/>
      <c r="Q49" s="322"/>
      <c r="R49" s="325">
        <f t="shared" si="4"/>
        <v>0</v>
      </c>
    </row>
    <row r="50" spans="1:19" s="1" customFormat="1" ht="12.75" x14ac:dyDescent="0.2">
      <c r="A50" s="90">
        <v>36</v>
      </c>
      <c r="B50" s="84" t="s">
        <v>655</v>
      </c>
      <c r="C50" s="40" t="s">
        <v>656</v>
      </c>
      <c r="D50" s="31">
        <v>41722</v>
      </c>
      <c r="E50" s="320"/>
      <c r="F50" s="321">
        <f t="shared" si="5"/>
        <v>0</v>
      </c>
      <c r="G50" s="405"/>
      <c r="H50" s="322"/>
      <c r="I50" s="323">
        <f t="shared" si="0"/>
        <v>0</v>
      </c>
      <c r="J50" s="189">
        <f t="shared" si="1"/>
        <v>0</v>
      </c>
      <c r="K50" s="324"/>
      <c r="L50" s="325">
        <f t="shared" si="2"/>
        <v>0</v>
      </c>
      <c r="M50" s="190"/>
      <c r="N50" s="322"/>
      <c r="O50" s="326">
        <f t="shared" si="3"/>
        <v>0</v>
      </c>
      <c r="P50" s="319"/>
      <c r="Q50" s="322"/>
      <c r="R50" s="325">
        <f t="shared" si="4"/>
        <v>0</v>
      </c>
    </row>
    <row r="51" spans="1:19" s="1" customFormat="1" ht="22.5" x14ac:dyDescent="0.2">
      <c r="A51" s="90">
        <v>37</v>
      </c>
      <c r="B51" s="84" t="s">
        <v>657</v>
      </c>
      <c r="C51" s="40" t="s">
        <v>658</v>
      </c>
      <c r="D51" s="31">
        <v>18953</v>
      </c>
      <c r="E51" s="320"/>
      <c r="F51" s="321">
        <f t="shared" si="5"/>
        <v>0</v>
      </c>
      <c r="G51" s="405"/>
      <c r="H51" s="322"/>
      <c r="I51" s="323">
        <f t="shared" si="0"/>
        <v>0</v>
      </c>
      <c r="J51" s="189">
        <f t="shared" si="1"/>
        <v>0</v>
      </c>
      <c r="K51" s="324"/>
      <c r="L51" s="325">
        <f t="shared" si="2"/>
        <v>0</v>
      </c>
      <c r="M51" s="190"/>
      <c r="N51" s="322"/>
      <c r="O51" s="326">
        <f t="shared" si="3"/>
        <v>0</v>
      </c>
      <c r="P51" s="319"/>
      <c r="Q51" s="322"/>
      <c r="R51" s="325">
        <f t="shared" si="4"/>
        <v>0</v>
      </c>
    </row>
    <row r="52" spans="1:19" s="1" customFormat="1" ht="12.75" x14ac:dyDescent="0.2">
      <c r="A52" s="90">
        <v>38</v>
      </c>
      <c r="B52" s="84" t="s">
        <v>1510</v>
      </c>
      <c r="C52" s="40" t="s">
        <v>1511</v>
      </c>
      <c r="D52" s="31">
        <v>350000</v>
      </c>
      <c r="E52" s="320"/>
      <c r="F52" s="321">
        <f t="shared" si="5"/>
        <v>0</v>
      </c>
      <c r="G52" s="405"/>
      <c r="H52" s="322"/>
      <c r="I52" s="323">
        <f t="shared" si="0"/>
        <v>0</v>
      </c>
      <c r="J52" s="189">
        <f t="shared" si="1"/>
        <v>0</v>
      </c>
      <c r="K52" s="324"/>
      <c r="L52" s="325">
        <f t="shared" si="2"/>
        <v>0</v>
      </c>
      <c r="M52" s="190"/>
      <c r="N52" s="322"/>
      <c r="O52" s="326">
        <f t="shared" si="3"/>
        <v>0</v>
      </c>
      <c r="P52" s="319"/>
      <c r="Q52" s="322"/>
      <c r="R52" s="325">
        <f t="shared" si="4"/>
        <v>0</v>
      </c>
    </row>
    <row r="53" spans="1:19" s="1" customFormat="1" ht="12.75" x14ac:dyDescent="0.2">
      <c r="A53" s="90">
        <v>39</v>
      </c>
      <c r="B53" s="84" t="s">
        <v>1512</v>
      </c>
      <c r="C53" s="40" t="s">
        <v>1513</v>
      </c>
      <c r="D53" s="31">
        <v>393110</v>
      </c>
      <c r="E53" s="320"/>
      <c r="F53" s="321">
        <f t="shared" si="5"/>
        <v>0</v>
      </c>
      <c r="G53" s="405"/>
      <c r="H53" s="322"/>
      <c r="I53" s="323">
        <f t="shared" si="0"/>
        <v>0</v>
      </c>
      <c r="J53" s="189">
        <f t="shared" si="1"/>
        <v>0</v>
      </c>
      <c r="K53" s="324"/>
      <c r="L53" s="325">
        <f t="shared" si="2"/>
        <v>0</v>
      </c>
      <c r="M53" s="190"/>
      <c r="N53" s="322"/>
      <c r="O53" s="326">
        <f t="shared" si="3"/>
        <v>0</v>
      </c>
      <c r="P53" s="319"/>
      <c r="Q53" s="322"/>
      <c r="R53" s="325">
        <f t="shared" si="4"/>
        <v>0</v>
      </c>
    </row>
    <row r="54" spans="1:19" s="1" customFormat="1" ht="12.75" x14ac:dyDescent="0.2">
      <c r="A54" s="90">
        <v>40</v>
      </c>
      <c r="B54" s="84" t="s">
        <v>1514</v>
      </c>
      <c r="C54" s="40" t="s">
        <v>1515</v>
      </c>
      <c r="D54" s="31">
        <v>137340</v>
      </c>
      <c r="E54" s="320"/>
      <c r="F54" s="321">
        <f t="shared" si="5"/>
        <v>0</v>
      </c>
      <c r="G54" s="405"/>
      <c r="H54" s="322"/>
      <c r="I54" s="323">
        <f t="shared" si="0"/>
        <v>0</v>
      </c>
      <c r="J54" s="189">
        <f t="shared" si="1"/>
        <v>0</v>
      </c>
      <c r="K54" s="324"/>
      <c r="L54" s="325">
        <f t="shared" si="2"/>
        <v>0</v>
      </c>
      <c r="M54" s="190"/>
      <c r="N54" s="322"/>
      <c r="O54" s="326">
        <f t="shared" si="3"/>
        <v>0</v>
      </c>
      <c r="P54" s="319"/>
      <c r="Q54" s="322"/>
      <c r="R54" s="325">
        <f t="shared" si="4"/>
        <v>0</v>
      </c>
    </row>
    <row r="55" spans="1:19" s="1" customFormat="1" ht="12.75" x14ac:dyDescent="0.2">
      <c r="A55" s="90">
        <v>41</v>
      </c>
      <c r="B55" s="84"/>
      <c r="C55" s="40"/>
      <c r="D55" s="31"/>
      <c r="E55" s="320"/>
      <c r="F55" s="321"/>
      <c r="G55" s="405"/>
      <c r="H55" s="322"/>
      <c r="I55" s="323"/>
      <c r="J55" s="189"/>
      <c r="K55" s="324"/>
      <c r="L55" s="325"/>
      <c r="M55" s="190"/>
      <c r="N55" s="322"/>
      <c r="O55" s="326"/>
      <c r="P55" s="319"/>
      <c r="Q55" s="322"/>
      <c r="R55" s="325"/>
    </row>
    <row r="56" spans="1:19" s="1" customFormat="1" ht="12.75" x14ac:dyDescent="0.2">
      <c r="A56" s="90">
        <v>42</v>
      </c>
      <c r="B56" s="84"/>
      <c r="C56" s="40"/>
      <c r="D56" s="31"/>
      <c r="E56" s="320"/>
      <c r="F56" s="321"/>
      <c r="G56" s="405"/>
      <c r="H56" s="322"/>
      <c r="I56" s="323"/>
      <c r="J56" s="189"/>
      <c r="K56" s="324"/>
      <c r="L56" s="325"/>
      <c r="M56" s="190"/>
      <c r="N56" s="322"/>
      <c r="O56" s="326"/>
      <c r="P56" s="319"/>
      <c r="Q56" s="322"/>
      <c r="R56" s="325"/>
    </row>
    <row r="57" spans="1:19" s="1" customFormat="1" ht="13.5" thickBot="1" x14ac:dyDescent="0.25">
      <c r="A57" s="90">
        <v>43</v>
      </c>
      <c r="B57" s="84"/>
      <c r="C57" s="32"/>
      <c r="D57" s="31"/>
      <c r="E57" s="186"/>
      <c r="F57" s="187"/>
      <c r="G57" s="188"/>
      <c r="H57" s="211"/>
      <c r="I57" s="203"/>
      <c r="J57" s="189"/>
      <c r="K57" s="191"/>
      <c r="L57" s="204"/>
      <c r="M57" s="190"/>
      <c r="N57" s="211"/>
      <c r="O57" s="206"/>
      <c r="P57" s="192"/>
      <c r="Q57" s="211"/>
      <c r="R57" s="204"/>
    </row>
    <row r="58" spans="1:19" s="14" customFormat="1" ht="23.1" customHeight="1" thickBot="1" x14ac:dyDescent="0.25">
      <c r="A58" s="13"/>
      <c r="B58" s="29"/>
      <c r="C58" s="589" t="s">
        <v>1344</v>
      </c>
      <c r="D58" s="590"/>
      <c r="E58" s="193">
        <f>SUM(E15:E57)</f>
        <v>0</v>
      </c>
      <c r="F58" s="194">
        <f>SUM(F15:F57)</f>
        <v>0</v>
      </c>
      <c r="G58" s="194">
        <f>SUM(G15:G57)</f>
        <v>0</v>
      </c>
      <c r="H58" s="586">
        <f>SUM(I15:I57)</f>
        <v>0</v>
      </c>
      <c r="I58" s="587"/>
      <c r="J58" s="194">
        <f>SUM(J15:J57)</f>
        <v>0</v>
      </c>
      <c r="K58" s="586">
        <f>SUM(L15:L57)</f>
        <v>0</v>
      </c>
      <c r="L58" s="587"/>
      <c r="M58" s="195">
        <f>SUM(M15:M57)</f>
        <v>0</v>
      </c>
      <c r="N58" s="586">
        <f>SUM(O15:O57)</f>
        <v>0</v>
      </c>
      <c r="O58" s="587"/>
      <c r="P58" s="195">
        <f>SUM(P15:P57)</f>
        <v>0</v>
      </c>
      <c r="Q58" s="586">
        <f>SUM(R15:R57)</f>
        <v>0</v>
      </c>
      <c r="R58" s="587"/>
    </row>
    <row r="59" spans="1:19" s="14" customFormat="1" ht="23.1" customHeight="1" x14ac:dyDescent="0.2">
      <c r="A59" s="20"/>
      <c r="B59" s="20"/>
      <c r="C59" s="45"/>
      <c r="D59" s="45"/>
      <c r="E59" s="46"/>
      <c r="F59" s="46"/>
      <c r="G59" s="46"/>
      <c r="H59" s="46"/>
      <c r="I59" s="46"/>
      <c r="J59" s="46"/>
      <c r="L59" s="43"/>
    </row>
    <row r="60" spans="1:19" s="14" customFormat="1" ht="23.1" customHeight="1" thickBot="1" x14ac:dyDescent="0.3">
      <c r="A60" s="20"/>
      <c r="B60" s="592" t="s">
        <v>1355</v>
      </c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3"/>
    </row>
    <row r="61" spans="1:19" s="14" customFormat="1" ht="23.1" customHeight="1" thickBot="1" x14ac:dyDescent="0.25">
      <c r="A61" s="20"/>
      <c r="B61" s="530" t="s">
        <v>1366</v>
      </c>
      <c r="C61" s="533" t="s">
        <v>1367</v>
      </c>
      <c r="D61" s="534"/>
      <c r="E61" s="530" t="s">
        <v>1570</v>
      </c>
      <c r="F61" s="591"/>
      <c r="G61" s="591"/>
      <c r="H61" s="591"/>
      <c r="I61" s="591"/>
      <c r="J61" s="591"/>
      <c r="K61" s="591"/>
      <c r="L61" s="591"/>
      <c r="M61" s="591"/>
      <c r="N61" s="542" t="s">
        <v>1578</v>
      </c>
      <c r="O61" s="543"/>
      <c r="P61" s="544"/>
      <c r="Q61" s="555" t="s">
        <v>1572</v>
      </c>
      <c r="R61" s="555"/>
      <c r="S61" s="556"/>
    </row>
    <row r="62" spans="1:19" s="14" customFormat="1" ht="23.1" customHeight="1" thickBot="1" x14ac:dyDescent="0.25">
      <c r="A62" s="20"/>
      <c r="B62" s="531"/>
      <c r="C62" s="535"/>
      <c r="D62" s="536"/>
      <c r="E62" s="559" t="s">
        <v>1352</v>
      </c>
      <c r="F62" s="560"/>
      <c r="G62" s="561"/>
      <c r="H62" s="559" t="s">
        <v>1351</v>
      </c>
      <c r="I62" s="560"/>
      <c r="J62" s="561"/>
      <c r="K62" s="542" t="s">
        <v>384</v>
      </c>
      <c r="L62" s="543"/>
      <c r="M62" s="544"/>
      <c r="N62" s="545"/>
      <c r="O62" s="546"/>
      <c r="P62" s="547"/>
      <c r="Q62" s="557"/>
      <c r="R62" s="557"/>
      <c r="S62" s="558"/>
    </row>
    <row r="63" spans="1:19" s="14" customFormat="1" ht="18.75" thickBot="1" x14ac:dyDescent="0.25">
      <c r="A63" s="20"/>
      <c r="B63" s="532"/>
      <c r="C63" s="537"/>
      <c r="D63" s="538"/>
      <c r="E63" s="47" t="s">
        <v>1353</v>
      </c>
      <c r="F63" s="47" t="s">
        <v>1417</v>
      </c>
      <c r="G63" s="47" t="s">
        <v>1363</v>
      </c>
      <c r="H63" s="47" t="s">
        <v>1353</v>
      </c>
      <c r="I63" s="47" t="s">
        <v>1417</v>
      </c>
      <c r="J63" s="47" t="s">
        <v>1363</v>
      </c>
      <c r="K63" s="47" t="s">
        <v>1353</v>
      </c>
      <c r="L63" s="47" t="s">
        <v>1417</v>
      </c>
      <c r="M63" s="47" t="s">
        <v>1363</v>
      </c>
      <c r="N63" s="47" t="s">
        <v>1353</v>
      </c>
      <c r="O63" s="86" t="s">
        <v>1417</v>
      </c>
      <c r="P63" s="87" t="s">
        <v>1363</v>
      </c>
      <c r="Q63" s="88" t="s">
        <v>1353</v>
      </c>
      <c r="R63" s="89" t="s">
        <v>1417</v>
      </c>
      <c r="S63" s="85" t="s">
        <v>1363</v>
      </c>
    </row>
    <row r="64" spans="1:19" s="14" customFormat="1" ht="36" x14ac:dyDescent="0.2">
      <c r="A64" s="20"/>
      <c r="B64" s="92" t="s">
        <v>1516</v>
      </c>
      <c r="C64" s="575" t="s">
        <v>1356</v>
      </c>
      <c r="D64" s="575"/>
      <c r="E64" s="163">
        <f>SUM(E15:E32)+E52+E53+E54</f>
        <v>0</v>
      </c>
      <c r="F64" s="163">
        <f>SUM(F15:F32)+F52+F53+F54</f>
        <v>0</v>
      </c>
      <c r="G64" s="95" t="e">
        <f>E64/$E$58</f>
        <v>#DIV/0!</v>
      </c>
      <c r="H64" s="163">
        <f>SUM(G15:G32)+G52+G53+G54</f>
        <v>0</v>
      </c>
      <c r="I64" s="163">
        <f>SUM(I15:I32)+I52+I53+I54</f>
        <v>0</v>
      </c>
      <c r="J64" s="135" t="e">
        <f>H64/$G$58</f>
        <v>#DIV/0!</v>
      </c>
      <c r="K64" s="163">
        <f>SUM(J15:J32)+J52+J53+J54</f>
        <v>0</v>
      </c>
      <c r="L64" s="163">
        <f>SUM(L15:L32)+L52+L53+L54</f>
        <v>0</v>
      </c>
      <c r="M64" s="95" t="e">
        <f>K64/$J$58</f>
        <v>#DIV/0!</v>
      </c>
      <c r="N64" s="166">
        <f>SUM(M15:M32)+M52+M53+M54</f>
        <v>0</v>
      </c>
      <c r="O64" s="166">
        <f>SUM(O15:O32)+O52+O53+O54</f>
        <v>0</v>
      </c>
      <c r="P64" s="95" t="e">
        <f>N64/$M$58</f>
        <v>#DIV/0!</v>
      </c>
      <c r="Q64" s="169">
        <f>SUM(P15:P32)+P52+P53+P54</f>
        <v>0</v>
      </c>
      <c r="R64" s="169">
        <f>SUM(R15:R32)+R52+R53+R54</f>
        <v>0</v>
      </c>
      <c r="S64" s="95" t="e">
        <f>Q64/$P$58</f>
        <v>#DIV/0!</v>
      </c>
    </row>
    <row r="65" spans="1:19" s="14" customFormat="1" ht="23.1" customHeight="1" x14ac:dyDescent="0.2">
      <c r="A65" s="20"/>
      <c r="B65" s="93" t="s">
        <v>1458</v>
      </c>
      <c r="C65" s="578" t="s">
        <v>1372</v>
      </c>
      <c r="D65" s="578"/>
      <c r="E65" s="164">
        <f>SUM(E36:E51)</f>
        <v>0</v>
      </c>
      <c r="F65" s="164">
        <f>SUM(F36:F51)</f>
        <v>0</v>
      </c>
      <c r="G65" s="96" t="e">
        <f>E65/$E$58</f>
        <v>#DIV/0!</v>
      </c>
      <c r="H65" s="164">
        <f>SUM(G36:G51)</f>
        <v>0</v>
      </c>
      <c r="I65" s="164">
        <f>SUM(I36:I51)</f>
        <v>0</v>
      </c>
      <c r="J65" s="136" t="e">
        <f>H65/$G$58</f>
        <v>#DIV/0!</v>
      </c>
      <c r="K65" s="164">
        <f>SUM(J36:J51)</f>
        <v>0</v>
      </c>
      <c r="L65" s="164">
        <f>SUM(L36:L51)</f>
        <v>0</v>
      </c>
      <c r="M65" s="96" t="e">
        <f>K65/$J$58</f>
        <v>#DIV/0!</v>
      </c>
      <c r="N65" s="167">
        <f>SUM(M36:M51)</f>
        <v>0</v>
      </c>
      <c r="O65" s="167">
        <f>SUM(O36:O51)</f>
        <v>0</v>
      </c>
      <c r="P65" s="96" t="e">
        <f>N65/$M$58</f>
        <v>#DIV/0!</v>
      </c>
      <c r="Q65" s="171">
        <f>SUM(P36:P51)</f>
        <v>0</v>
      </c>
      <c r="R65" s="171">
        <f>SUM(R36:R51)</f>
        <v>0</v>
      </c>
      <c r="S65" s="96" t="e">
        <f>Q65/$P$58</f>
        <v>#DIV/0!</v>
      </c>
    </row>
    <row r="66" spans="1:19" s="14" customFormat="1" ht="23.1" customHeight="1" thickBot="1" x14ac:dyDescent="0.25">
      <c r="A66" s="20"/>
      <c r="B66" s="94" t="s">
        <v>1517</v>
      </c>
      <c r="C66" s="571" t="s">
        <v>1358</v>
      </c>
      <c r="D66" s="571"/>
      <c r="E66" s="165">
        <f>SUM(E33:E35)</f>
        <v>0</v>
      </c>
      <c r="F66" s="165">
        <f>SUM(F33:F35)</f>
        <v>0</v>
      </c>
      <c r="G66" s="97" t="e">
        <f>E66/$E$58</f>
        <v>#DIV/0!</v>
      </c>
      <c r="H66" s="165">
        <f>SUM(G33:G35)</f>
        <v>0</v>
      </c>
      <c r="I66" s="165">
        <f>SUM(I33:I35)</f>
        <v>0</v>
      </c>
      <c r="J66" s="137" t="e">
        <f>H66/$G$58</f>
        <v>#DIV/0!</v>
      </c>
      <c r="K66" s="165">
        <f>SUM(J33:J35)</f>
        <v>0</v>
      </c>
      <c r="L66" s="165">
        <f>SUM(L33:L35)</f>
        <v>0</v>
      </c>
      <c r="M66" s="97" t="e">
        <f>K66/$J$58</f>
        <v>#DIV/0!</v>
      </c>
      <c r="N66" s="168">
        <f>SUM(M33:M35)</f>
        <v>0</v>
      </c>
      <c r="O66" s="168">
        <f>SUM(O33:O35)</f>
        <v>0</v>
      </c>
      <c r="P66" s="97" t="e">
        <f>N66/$M$58</f>
        <v>#DIV/0!</v>
      </c>
      <c r="Q66" s="173">
        <f>SUM(P33:P35)</f>
        <v>0</v>
      </c>
      <c r="R66" s="173">
        <f>SUM(R33:R35)</f>
        <v>0</v>
      </c>
      <c r="S66" s="97" t="e">
        <f>Q66/$P$58</f>
        <v>#DIV/0!</v>
      </c>
    </row>
    <row r="67" spans="1:19" s="17" customFormat="1" ht="12" x14ac:dyDescent="0.2">
      <c r="A67" s="15"/>
      <c r="B67" s="15"/>
      <c r="C67" s="25"/>
      <c r="D67" s="16"/>
      <c r="E67" s="16"/>
      <c r="F67" s="14"/>
      <c r="G67" s="14"/>
      <c r="H67" s="14"/>
      <c r="I67" s="14"/>
      <c r="J67" s="14"/>
      <c r="L67" s="44"/>
    </row>
    <row r="68" spans="1:19" s="17" customFormat="1" ht="12.75" x14ac:dyDescent="0.2">
      <c r="A68" s="36"/>
      <c r="B68" s="36"/>
      <c r="C68" s="68"/>
      <c r="D68" s="39"/>
      <c r="E68" s="36"/>
      <c r="L68" s="44"/>
    </row>
    <row r="69" spans="1:19" s="17" customFormat="1" ht="12" x14ac:dyDescent="0.2">
      <c r="A69" s="19"/>
      <c r="B69" s="19"/>
      <c r="C69" s="26"/>
      <c r="E69" s="18"/>
      <c r="L69" s="44"/>
    </row>
    <row r="70" spans="1:19" s="17" customFormat="1" ht="12.75" x14ac:dyDescent="0.2">
      <c r="A70" s="36"/>
      <c r="B70" s="36"/>
      <c r="C70" s="68"/>
      <c r="D70" s="39"/>
      <c r="E70" s="36"/>
      <c r="L70" s="44"/>
    </row>
    <row r="71" spans="1:19" s="69" customFormat="1" ht="18" customHeight="1" x14ac:dyDescent="0.2">
      <c r="B71" s="70" t="s">
        <v>1566</v>
      </c>
      <c r="C71" s="62"/>
      <c r="D71" s="71" t="s">
        <v>1564</v>
      </c>
      <c r="E71" s="72"/>
      <c r="G71" s="73"/>
      <c r="H71" s="569" t="s">
        <v>1568</v>
      </c>
      <c r="I71" s="570"/>
      <c r="J71" s="570"/>
      <c r="K71" s="570"/>
    </row>
    <row r="72" spans="1:19" s="69" customFormat="1" ht="14.25" customHeight="1" x14ac:dyDescent="0.2">
      <c r="A72" s="74"/>
      <c r="B72" s="72"/>
      <c r="C72" s="75"/>
      <c r="D72" s="76"/>
      <c r="E72" s="76"/>
      <c r="H72" s="568"/>
      <c r="I72" s="568"/>
      <c r="J72" s="568"/>
      <c r="K72" s="568"/>
    </row>
    <row r="73" spans="1:19" s="69" customFormat="1" ht="16.5" customHeight="1" x14ac:dyDescent="0.2">
      <c r="B73" s="77" t="s">
        <v>1567</v>
      </c>
      <c r="C73" s="63"/>
      <c r="H73" s="568"/>
      <c r="I73" s="568"/>
      <c r="J73" s="568"/>
      <c r="K73" s="568"/>
    </row>
    <row r="74" spans="1:19" x14ac:dyDescent="0.25">
      <c r="C74" s="27"/>
    </row>
    <row r="75" spans="1:19" x14ac:dyDescent="0.25">
      <c r="C75" s="27"/>
    </row>
    <row r="76" spans="1:19" x14ac:dyDescent="0.25">
      <c r="C76" s="27"/>
    </row>
    <row r="80" spans="1:19" s="7" customFormat="1" x14ac:dyDescent="0.25">
      <c r="A80" s="21"/>
      <c r="B80" s="21"/>
      <c r="C80" s="28"/>
      <c r="F80" s="6"/>
      <c r="G80" s="6"/>
      <c r="H80" s="6"/>
      <c r="I80" s="6"/>
      <c r="J80" s="6"/>
      <c r="K80" s="6"/>
      <c r="L80" s="42"/>
      <c r="M80" s="6"/>
      <c r="N80" s="6"/>
      <c r="O80" s="6"/>
      <c r="P80" s="6"/>
      <c r="Q80" s="6"/>
      <c r="R80" s="6"/>
      <c r="S80" s="6"/>
    </row>
    <row r="81" spans="1:19" s="7" customFormat="1" x14ac:dyDescent="0.25">
      <c r="A81" s="21"/>
      <c r="B81" s="21"/>
      <c r="C81" s="25"/>
      <c r="F81" s="6"/>
      <c r="G81" s="6"/>
      <c r="H81" s="6"/>
      <c r="I81" s="6"/>
      <c r="J81" s="6"/>
      <c r="K81" s="6"/>
      <c r="L81" s="42"/>
      <c r="M81" s="6"/>
      <c r="N81" s="6"/>
      <c r="O81" s="6"/>
      <c r="P81" s="6"/>
      <c r="Q81" s="6"/>
      <c r="R81" s="6"/>
      <c r="S81" s="6"/>
    </row>
  </sheetData>
  <sheetProtection algorithmName="SHA-512" hashValue="uuN0CYlLQ9NG3FO72jBcrRII9NabEfbbnbPZA+2+vCTxDMYqZmK1Ku7PQEWv0qMfPRICmeXZm0SySique5uqrg==" saltValue="JMg5vjnjXE0pZVrFloRVGQ==" spinCount="100000" sheet="1" formatRows="0" insertColumns="0"/>
  <mergeCells count="45">
    <mergeCell ref="H71:K71"/>
    <mergeCell ref="H72:K73"/>
    <mergeCell ref="H58:I58"/>
    <mergeCell ref="K58:L58"/>
    <mergeCell ref="N58:O58"/>
    <mergeCell ref="F7:H7"/>
    <mergeCell ref="A11:A13"/>
    <mergeCell ref="K14:L14"/>
    <mergeCell ref="N14:O14"/>
    <mergeCell ref="Q14:R14"/>
    <mergeCell ref="C9:O9"/>
    <mergeCell ref="E11:L11"/>
    <mergeCell ref="M1:O1"/>
    <mergeCell ref="A1:E1"/>
    <mergeCell ref="D3:L3"/>
    <mergeCell ref="C5:O5"/>
    <mergeCell ref="C6:O6"/>
    <mergeCell ref="Q58:R58"/>
    <mergeCell ref="P11:R12"/>
    <mergeCell ref="J12:L12"/>
    <mergeCell ref="H13:I13"/>
    <mergeCell ref="M11:O12"/>
    <mergeCell ref="G12:I12"/>
    <mergeCell ref="E62:G62"/>
    <mergeCell ref="H62:J62"/>
    <mergeCell ref="K62:M62"/>
    <mergeCell ref="B60:N60"/>
    <mergeCell ref="B11:B13"/>
    <mergeCell ref="E12:F12"/>
    <mergeCell ref="C65:D65"/>
    <mergeCell ref="C66:D66"/>
    <mergeCell ref="Q1:R1"/>
    <mergeCell ref="B61:B63"/>
    <mergeCell ref="C61:D63"/>
    <mergeCell ref="E61:M61"/>
    <mergeCell ref="N61:P62"/>
    <mergeCell ref="C58:D58"/>
    <mergeCell ref="H14:I14"/>
    <mergeCell ref="C11:C13"/>
    <mergeCell ref="D11:D13"/>
    <mergeCell ref="K13:L13"/>
    <mergeCell ref="N13:O13"/>
    <mergeCell ref="Q13:R13"/>
    <mergeCell ref="C64:D64"/>
    <mergeCell ref="Q61:S62"/>
  </mergeCells>
  <hyperlinks>
    <hyperlink ref="Q1:R1" location="'Почетна страна'!A31" display="Врати се на почетна страна" xr:uid="{8BB81E35-4AB2-4D0C-BCD9-3E04BA9613FF}"/>
  </hyperlinks>
  <printOptions horizontalCentered="1"/>
  <pageMargins left="0.23622047244094491" right="0.23622047244094491" top="0.47" bottom="0.47" header="0.31496062992125984" footer="0.31496062992125984"/>
  <pageSetup paperSize="9" scale="75" orientation="landscape" r:id="rId1"/>
  <headerFooter alignWithMargins="0">
    <oddFooter>&amp;C&amp;8&amp;P</oddFooter>
  </headerFooter>
  <rowBreaks count="2" manualBreakCount="2">
    <brk id="34" max="18" man="1"/>
    <brk id="54" max="18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CF8E-45BB-4805-9886-7B00AF8D20AA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570312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0" width="6.5703125" style="6" customWidth="1"/>
    <col min="11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1628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9.7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1473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90">
        <v>1</v>
      </c>
      <c r="B15" s="84" t="s">
        <v>659</v>
      </c>
      <c r="C15" s="40" t="s">
        <v>660</v>
      </c>
      <c r="D15" s="31">
        <v>79478</v>
      </c>
      <c r="E15" s="311"/>
      <c r="F15" s="312">
        <f>E15*D15</f>
        <v>0</v>
      </c>
      <c r="G15" s="404"/>
      <c r="H15" s="314"/>
      <c r="I15" s="315">
        <f t="shared" ref="I15:I33" si="0">G15*D15</f>
        <v>0</v>
      </c>
      <c r="J15" s="189">
        <f t="shared" ref="J15:J33" si="1">E15+G15</f>
        <v>0</v>
      </c>
      <c r="K15" s="316"/>
      <c r="L15" s="317">
        <f t="shared" ref="L15:L33" si="2">J15*D15</f>
        <v>0</v>
      </c>
      <c r="M15" s="190"/>
      <c r="N15" s="314"/>
      <c r="O15" s="318">
        <f t="shared" ref="O15:O33" si="3">M15*D15</f>
        <v>0</v>
      </c>
      <c r="P15" s="319"/>
      <c r="Q15" s="314"/>
      <c r="R15" s="317">
        <f t="shared" ref="R15:R33" si="4">P15*D15</f>
        <v>0</v>
      </c>
    </row>
    <row r="16" spans="1:18" s="1" customFormat="1" ht="12.75" x14ac:dyDescent="0.2">
      <c r="A16" s="90">
        <v>2</v>
      </c>
      <c r="B16" s="84" t="s">
        <v>661</v>
      </c>
      <c r="C16" s="259" t="s">
        <v>662</v>
      </c>
      <c r="D16" s="31">
        <v>49830</v>
      </c>
      <c r="E16" s="320"/>
      <c r="F16" s="321">
        <f>E16*D16</f>
        <v>0</v>
      </c>
      <c r="G16" s="405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90">
        <v>3</v>
      </c>
      <c r="B17" s="84" t="s">
        <v>663</v>
      </c>
      <c r="C17" s="259" t="s">
        <v>603</v>
      </c>
      <c r="D17" s="31">
        <v>38819</v>
      </c>
      <c r="E17" s="320"/>
      <c r="F17" s="321">
        <f t="shared" ref="F17:F33" si="5">E17*D17</f>
        <v>0</v>
      </c>
      <c r="G17" s="405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90">
        <v>4</v>
      </c>
      <c r="B18" s="84" t="s">
        <v>664</v>
      </c>
      <c r="C18" s="40" t="s">
        <v>665</v>
      </c>
      <c r="D18" s="31">
        <v>29126</v>
      </c>
      <c r="E18" s="320"/>
      <c r="F18" s="321">
        <f t="shared" si="5"/>
        <v>0</v>
      </c>
      <c r="G18" s="405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12.75" x14ac:dyDescent="0.2">
      <c r="A19" s="90">
        <v>5</v>
      </c>
      <c r="B19" s="84" t="s">
        <v>666</v>
      </c>
      <c r="C19" s="40" t="s">
        <v>667</v>
      </c>
      <c r="D19" s="31">
        <v>21839</v>
      </c>
      <c r="E19" s="320"/>
      <c r="F19" s="321">
        <f t="shared" si="5"/>
        <v>0</v>
      </c>
      <c r="G19" s="405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84" t="s">
        <v>668</v>
      </c>
      <c r="C20" s="40" t="s">
        <v>669</v>
      </c>
      <c r="D20" s="31">
        <v>27145</v>
      </c>
      <c r="E20" s="320"/>
      <c r="F20" s="321">
        <f t="shared" si="5"/>
        <v>0</v>
      </c>
      <c r="G20" s="405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12.75" x14ac:dyDescent="0.2">
      <c r="A21" s="90">
        <v>7</v>
      </c>
      <c r="B21" s="84" t="s">
        <v>670</v>
      </c>
      <c r="C21" s="40" t="s">
        <v>671</v>
      </c>
      <c r="D21" s="31">
        <v>19611</v>
      </c>
      <c r="E21" s="320"/>
      <c r="F21" s="321">
        <f t="shared" si="5"/>
        <v>0</v>
      </c>
      <c r="G21" s="405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12.75" x14ac:dyDescent="0.2">
      <c r="A22" s="90">
        <v>8</v>
      </c>
      <c r="B22" s="84" t="s">
        <v>672</v>
      </c>
      <c r="C22" s="40" t="s">
        <v>673</v>
      </c>
      <c r="D22" s="31">
        <v>9217</v>
      </c>
      <c r="E22" s="320"/>
      <c r="F22" s="321">
        <f t="shared" si="5"/>
        <v>0</v>
      </c>
      <c r="G22" s="405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22.5" x14ac:dyDescent="0.2">
      <c r="A23" s="90">
        <v>9</v>
      </c>
      <c r="B23" s="84" t="s">
        <v>674</v>
      </c>
      <c r="C23" s="40" t="s">
        <v>675</v>
      </c>
      <c r="D23" s="31">
        <v>46573</v>
      </c>
      <c r="E23" s="320"/>
      <c r="F23" s="321">
        <f t="shared" si="5"/>
        <v>0</v>
      </c>
      <c r="G23" s="405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22.5" x14ac:dyDescent="0.2">
      <c r="A24" s="90">
        <v>10</v>
      </c>
      <c r="B24" s="84" t="s">
        <v>676</v>
      </c>
      <c r="C24" s="40" t="s">
        <v>677</v>
      </c>
      <c r="D24" s="31">
        <v>31959</v>
      </c>
      <c r="E24" s="320"/>
      <c r="F24" s="321">
        <f t="shared" si="5"/>
        <v>0</v>
      </c>
      <c r="G24" s="405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12.75" x14ac:dyDescent="0.2">
      <c r="A25" s="90">
        <v>11</v>
      </c>
      <c r="B25" s="84" t="s">
        <v>678</v>
      </c>
      <c r="C25" s="40" t="s">
        <v>679</v>
      </c>
      <c r="D25" s="31">
        <v>9813</v>
      </c>
      <c r="E25" s="320"/>
      <c r="F25" s="321">
        <f t="shared" si="5"/>
        <v>0</v>
      </c>
      <c r="G25" s="405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90">
        <v>12</v>
      </c>
      <c r="B26" s="84" t="s">
        <v>680</v>
      </c>
      <c r="C26" s="40" t="s">
        <v>681</v>
      </c>
      <c r="D26" s="31">
        <v>62182</v>
      </c>
      <c r="E26" s="320"/>
      <c r="F26" s="321">
        <f t="shared" si="5"/>
        <v>0</v>
      </c>
      <c r="G26" s="405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22.5" x14ac:dyDescent="0.2">
      <c r="A27" s="90">
        <v>13</v>
      </c>
      <c r="B27" s="84" t="s">
        <v>682</v>
      </c>
      <c r="C27" s="40" t="s">
        <v>683</v>
      </c>
      <c r="D27" s="31">
        <v>25351</v>
      </c>
      <c r="E27" s="320"/>
      <c r="F27" s="321">
        <f t="shared" si="5"/>
        <v>0</v>
      </c>
      <c r="G27" s="405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90">
        <v>14</v>
      </c>
      <c r="B28" s="84" t="s">
        <v>684</v>
      </c>
      <c r="C28" s="259" t="s">
        <v>685</v>
      </c>
      <c r="D28" s="31">
        <v>33694</v>
      </c>
      <c r="E28" s="320"/>
      <c r="F28" s="321">
        <f t="shared" si="5"/>
        <v>0</v>
      </c>
      <c r="G28" s="405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12.75" x14ac:dyDescent="0.2">
      <c r="A29" s="90">
        <v>15</v>
      </c>
      <c r="B29" s="84" t="s">
        <v>686</v>
      </c>
      <c r="C29" s="259" t="s">
        <v>687</v>
      </c>
      <c r="D29" s="31">
        <v>13614</v>
      </c>
      <c r="E29" s="320"/>
      <c r="F29" s="321">
        <f t="shared" si="5"/>
        <v>0</v>
      </c>
      <c r="G29" s="405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12.75" x14ac:dyDescent="0.2">
      <c r="A30" s="90">
        <v>16</v>
      </c>
      <c r="B30" s="84" t="s">
        <v>688</v>
      </c>
      <c r="C30" s="40" t="s">
        <v>689</v>
      </c>
      <c r="D30" s="31">
        <v>21365</v>
      </c>
      <c r="E30" s="320"/>
      <c r="F30" s="321">
        <f t="shared" si="5"/>
        <v>0</v>
      </c>
      <c r="G30" s="405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12.75" x14ac:dyDescent="0.2">
      <c r="A31" s="90">
        <v>17</v>
      </c>
      <c r="B31" s="84" t="s">
        <v>690</v>
      </c>
      <c r="C31" s="40" t="s">
        <v>691</v>
      </c>
      <c r="D31" s="31">
        <v>13856</v>
      </c>
      <c r="E31" s="320"/>
      <c r="F31" s="321">
        <f t="shared" si="5"/>
        <v>0</v>
      </c>
      <c r="G31" s="405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12.75" x14ac:dyDescent="0.2">
      <c r="A32" s="90">
        <v>18</v>
      </c>
      <c r="B32" s="84" t="s">
        <v>692</v>
      </c>
      <c r="C32" s="40" t="s">
        <v>693</v>
      </c>
      <c r="D32" s="31">
        <v>8218</v>
      </c>
      <c r="E32" s="320"/>
      <c r="F32" s="321">
        <f t="shared" si="5"/>
        <v>0</v>
      </c>
      <c r="G32" s="405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5">
        <f t="shared" si="4"/>
        <v>0</v>
      </c>
    </row>
    <row r="33" spans="1:19" s="1" customFormat="1" ht="12.75" x14ac:dyDescent="0.2">
      <c r="A33" s="90">
        <v>19</v>
      </c>
      <c r="B33" s="84" t="s">
        <v>694</v>
      </c>
      <c r="C33" s="40" t="s">
        <v>695</v>
      </c>
      <c r="D33" s="31">
        <v>13748</v>
      </c>
      <c r="E33" s="320"/>
      <c r="F33" s="321">
        <f t="shared" si="5"/>
        <v>0</v>
      </c>
      <c r="G33" s="405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5">
        <f t="shared" si="4"/>
        <v>0</v>
      </c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405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405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405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405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405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405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405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405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405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405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188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325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586">
        <f>SUM(I15:I44)</f>
        <v>0</v>
      </c>
      <c r="I45" s="587"/>
      <c r="J45" s="194">
        <f>SUM(J15:J44)</f>
        <v>0</v>
      </c>
      <c r="K45" s="586">
        <f>SUM(L15:L44)</f>
        <v>0</v>
      </c>
      <c r="L45" s="587"/>
      <c r="M45" s="195">
        <f>SUM(M15:M44)</f>
        <v>0</v>
      </c>
      <c r="N45" s="586">
        <f>SUM(O15:O44)</f>
        <v>0</v>
      </c>
      <c r="O45" s="587"/>
      <c r="P45" s="195">
        <f>SUM(P15:P44)</f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1474</v>
      </c>
      <c r="C51" s="575" t="s">
        <v>1356</v>
      </c>
      <c r="D51" s="575"/>
      <c r="E51" s="163">
        <f>SUM(E15:E24)</f>
        <v>0</v>
      </c>
      <c r="F51" s="163">
        <f>SUM(F15:F24)</f>
        <v>0</v>
      </c>
      <c r="G51" s="95" t="e">
        <f>E51/$E$45</f>
        <v>#DIV/0!</v>
      </c>
      <c r="H51" s="163">
        <f>SUM(G15:G24)</f>
        <v>0</v>
      </c>
      <c r="I51" s="163">
        <f>SUM(I15:I24)</f>
        <v>0</v>
      </c>
      <c r="J51" s="135" t="e">
        <f>H51/$G$45</f>
        <v>#DIV/0!</v>
      </c>
      <c r="K51" s="163">
        <f>SUM(J15:J24)</f>
        <v>0</v>
      </c>
      <c r="L51" s="163">
        <f>SUM(L15:L24)</f>
        <v>0</v>
      </c>
      <c r="M51" s="95" t="e">
        <f>K51/$J$45</f>
        <v>#DIV/0!</v>
      </c>
      <c r="N51" s="166">
        <f>SUM(M15:M24)</f>
        <v>0</v>
      </c>
      <c r="O51" s="166">
        <f>SUM(O15:O24)</f>
        <v>0</v>
      </c>
      <c r="P51" s="95" t="e">
        <f>N51/$M$45</f>
        <v>#DIV/0!</v>
      </c>
      <c r="Q51" s="169">
        <f>SUM(P15:P24)</f>
        <v>0</v>
      </c>
      <c r="R51" s="169">
        <f>SUM(R15:R24)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1476</v>
      </c>
      <c r="C52" s="578" t="s">
        <v>1372</v>
      </c>
      <c r="D52" s="578"/>
      <c r="E52" s="164">
        <f>SUM(E26:E44)</f>
        <v>0</v>
      </c>
      <c r="F52" s="164">
        <f>SUM(F26:F44)</f>
        <v>0</v>
      </c>
      <c r="G52" s="96" t="e">
        <f>E52/$E$45</f>
        <v>#DIV/0!</v>
      </c>
      <c r="H52" s="164">
        <f>SUM(G26:G44)</f>
        <v>0</v>
      </c>
      <c r="I52" s="164">
        <f>SUM(I26:I44)</f>
        <v>0</v>
      </c>
      <c r="J52" s="136" t="e">
        <f>H52/$G$45</f>
        <v>#DIV/0!</v>
      </c>
      <c r="K52" s="164">
        <f>SUM(J26:J44)</f>
        <v>0</v>
      </c>
      <c r="L52" s="164">
        <f>SUM(L26:L44)</f>
        <v>0</v>
      </c>
      <c r="M52" s="96" t="e">
        <f>K52/$J$45</f>
        <v>#DIV/0!</v>
      </c>
      <c r="N52" s="167">
        <f>SUM(M26:M44)</f>
        <v>0</v>
      </c>
      <c r="O52" s="167">
        <f>SUM(O26:O44)</f>
        <v>0</v>
      </c>
      <c r="P52" s="96" t="e">
        <f>N52/$M$45</f>
        <v>#DIV/0!</v>
      </c>
      <c r="Q52" s="171">
        <f>SUM(P26:P44)</f>
        <v>0</v>
      </c>
      <c r="R52" s="171">
        <f>SUM(R26:R44)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1475</v>
      </c>
      <c r="C53" s="571" t="s">
        <v>1358</v>
      </c>
      <c r="D53" s="571"/>
      <c r="E53" s="165">
        <f>E25</f>
        <v>0</v>
      </c>
      <c r="F53" s="165">
        <f>F25</f>
        <v>0</v>
      </c>
      <c r="G53" s="97" t="e">
        <f>E53/$E$45</f>
        <v>#DIV/0!</v>
      </c>
      <c r="H53" s="165">
        <f>G25</f>
        <v>0</v>
      </c>
      <c r="I53" s="165">
        <f>I25</f>
        <v>0</v>
      </c>
      <c r="J53" s="137" t="e">
        <f>H53/$G$45</f>
        <v>#DIV/0!</v>
      </c>
      <c r="K53" s="165">
        <f>J25</f>
        <v>0</v>
      </c>
      <c r="L53" s="165">
        <f>L25</f>
        <v>0</v>
      </c>
      <c r="M53" s="97" t="e">
        <f>K53/$J$45</f>
        <v>#DIV/0!</v>
      </c>
      <c r="N53" s="168">
        <f>M25</f>
        <v>0</v>
      </c>
      <c r="O53" s="168">
        <f>O25</f>
        <v>0</v>
      </c>
      <c r="P53" s="97" t="e">
        <f>N53/$M$45</f>
        <v>#DIV/0!</v>
      </c>
      <c r="Q53" s="173">
        <f>P25</f>
        <v>0</v>
      </c>
      <c r="R53" s="173">
        <f>R25</f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17" customFormat="1" ht="12" x14ac:dyDescent="0.2">
      <c r="C57" s="19"/>
      <c r="F57" s="275"/>
      <c r="L57" s="44"/>
    </row>
    <row r="58" spans="1:19" s="17" customFormat="1" ht="12" x14ac:dyDescent="0.2">
      <c r="A58" s="19"/>
      <c r="B58" s="19"/>
      <c r="C58" s="26"/>
      <c r="E58" s="18"/>
      <c r="L58" s="44"/>
    </row>
    <row r="59" spans="1:19" s="17" customFormat="1" ht="12.75" x14ac:dyDescent="0.2">
      <c r="A59" s="36"/>
      <c r="B59" s="36"/>
      <c r="C59" s="68"/>
      <c r="D59" s="39"/>
      <c r="E59" s="36"/>
      <c r="L59" s="44"/>
    </row>
    <row r="60" spans="1:19" s="69" customFormat="1" ht="18" customHeight="1" x14ac:dyDescent="0.2">
      <c r="B60" s="70" t="s">
        <v>1566</v>
      </c>
      <c r="C60" s="62"/>
      <c r="D60" s="71" t="s">
        <v>1564</v>
      </c>
      <c r="E60" s="72"/>
      <c r="G60" s="73"/>
      <c r="H60" s="569" t="s">
        <v>1568</v>
      </c>
      <c r="I60" s="570"/>
      <c r="J60" s="570"/>
      <c r="K60" s="570"/>
    </row>
    <row r="61" spans="1:19" s="69" customFormat="1" ht="14.25" customHeight="1" x14ac:dyDescent="0.2">
      <c r="A61" s="74"/>
      <c r="B61" s="72"/>
      <c r="C61" s="75"/>
      <c r="D61" s="76"/>
      <c r="E61" s="76"/>
      <c r="H61" s="568"/>
      <c r="I61" s="568"/>
      <c r="J61" s="568"/>
      <c r="K61" s="568"/>
    </row>
    <row r="62" spans="1:19" s="69" customFormat="1" ht="16.5" customHeight="1" x14ac:dyDescent="0.2">
      <c r="B62" s="77" t="s">
        <v>1567</v>
      </c>
      <c r="C62" s="63"/>
      <c r="H62" s="568"/>
      <c r="I62" s="568"/>
      <c r="J62" s="568"/>
      <c r="K62" s="568"/>
    </row>
    <row r="63" spans="1:19" x14ac:dyDescent="0.25">
      <c r="C63" s="27"/>
    </row>
    <row r="64" spans="1:19" x14ac:dyDescent="0.25">
      <c r="C64" s="27"/>
    </row>
    <row r="65" spans="1:19" x14ac:dyDescent="0.25">
      <c r="C65" s="27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MkYG7w0Iio653qOb/swCQ7pzVCyGIpXbGuEhw1DZ1hmG0SNZ4YIACnJw+TWSaHMgqpKLon54MHUMDxt+yRNwSA==" saltValue="v7PFJK3kVfycXhAhhYSyEQ==" spinCount="100000" sheet="1" formatRows="0" insertColumns="0"/>
  <mergeCells count="45">
    <mergeCell ref="Q45:R45"/>
    <mergeCell ref="E11:L11"/>
    <mergeCell ref="M11:O12"/>
    <mergeCell ref="P11:R12"/>
    <mergeCell ref="G12:I12"/>
    <mergeCell ref="J12:L12"/>
    <mergeCell ref="H13:I13"/>
    <mergeCell ref="K13:L13"/>
    <mergeCell ref="N13:O13"/>
    <mergeCell ref="H60:K60"/>
    <mergeCell ref="H61:K62"/>
    <mergeCell ref="H45:I45"/>
    <mergeCell ref="K45:L45"/>
    <mergeCell ref="N45:O45"/>
    <mergeCell ref="C53:D53"/>
    <mergeCell ref="Q48:S49"/>
    <mergeCell ref="E49:G49"/>
    <mergeCell ref="H49:J49"/>
    <mergeCell ref="K49:M49"/>
    <mergeCell ref="A11:A13"/>
    <mergeCell ref="C11:C13"/>
    <mergeCell ref="D11:D13"/>
    <mergeCell ref="C51:D51"/>
    <mergeCell ref="C52:D52"/>
    <mergeCell ref="B47:N47"/>
    <mergeCell ref="B11:B13"/>
    <mergeCell ref="H14:I14"/>
    <mergeCell ref="K14:L14"/>
    <mergeCell ref="N14:O14"/>
    <mergeCell ref="Q1:R1"/>
    <mergeCell ref="B48:B50"/>
    <mergeCell ref="C48:D50"/>
    <mergeCell ref="E48:M48"/>
    <mergeCell ref="N48:P49"/>
    <mergeCell ref="C45:D45"/>
    <mergeCell ref="E12:F12"/>
    <mergeCell ref="M1:O1"/>
    <mergeCell ref="A1:E1"/>
    <mergeCell ref="D3:L3"/>
    <mergeCell ref="C5:O5"/>
    <mergeCell ref="C6:O6"/>
    <mergeCell ref="F7:H7"/>
    <mergeCell ref="Q13:R13"/>
    <mergeCell ref="C9:O9"/>
    <mergeCell ref="Q14:R14"/>
  </mergeCells>
  <hyperlinks>
    <hyperlink ref="Q1:R1" location="'Почетна страна'!A31" display="Врати се на почетна страна" xr:uid="{73475EF0-9234-461F-9D8C-7B08DB7418C3}"/>
  </hyperlinks>
  <printOptions horizontalCentered="1"/>
  <pageMargins left="0.23622047244094491" right="0.23622047244094491" top="0.47" bottom="0.51" header="0.31496062992125984" footer="0.31496062992125984"/>
  <pageSetup paperSize="9" scale="74" orientation="landscape" r:id="rId1"/>
  <headerFooter alignWithMargins="0">
    <oddFooter>&amp;C&amp;8&amp;P</oddFooter>
  </headerFooter>
  <rowBreaks count="1" manualBreakCount="1">
    <brk id="35" max="18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D023-82CD-49C5-B242-C93D290CD272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0" width="6.7109375" style="6" customWidth="1"/>
    <col min="11" max="11" width="6.42578125" style="6" customWidth="1"/>
    <col min="12" max="12" width="11.855468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1629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1658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90">
        <v>1</v>
      </c>
      <c r="B15" s="84" t="s">
        <v>696</v>
      </c>
      <c r="C15" s="40" t="s">
        <v>697</v>
      </c>
      <c r="D15" s="31">
        <v>66094</v>
      </c>
      <c r="E15" s="311"/>
      <c r="F15" s="312">
        <f>E15*D15</f>
        <v>0</v>
      </c>
      <c r="G15" s="313"/>
      <c r="H15" s="314"/>
      <c r="I15" s="401">
        <f t="shared" ref="I15:I35" si="0">G15*D15</f>
        <v>0</v>
      </c>
      <c r="J15" s="406">
        <f t="shared" ref="J15:J35" si="1">E15+G15</f>
        <v>0</v>
      </c>
      <c r="K15" s="388"/>
      <c r="L15" s="317">
        <f t="shared" ref="L15:L35" si="2">J15*D15</f>
        <v>0</v>
      </c>
      <c r="M15" s="190"/>
      <c r="N15" s="314"/>
      <c r="O15" s="388">
        <f t="shared" ref="O15:O35" si="3">M15*D15</f>
        <v>0</v>
      </c>
      <c r="P15" s="319"/>
      <c r="Q15" s="314"/>
      <c r="R15" s="317">
        <f t="shared" ref="R15:R35" si="4">P15*D15</f>
        <v>0</v>
      </c>
    </row>
    <row r="16" spans="1:18" s="1" customFormat="1" ht="22.5" x14ac:dyDescent="0.2">
      <c r="A16" s="90">
        <v>2</v>
      </c>
      <c r="B16" s="84" t="s">
        <v>698</v>
      </c>
      <c r="C16" s="40" t="s">
        <v>699</v>
      </c>
      <c r="D16" s="31">
        <v>121805</v>
      </c>
      <c r="E16" s="320"/>
      <c r="F16" s="321">
        <f>E16*D16</f>
        <v>0</v>
      </c>
      <c r="G16" s="313"/>
      <c r="H16" s="322"/>
      <c r="I16" s="401">
        <f t="shared" si="0"/>
        <v>0</v>
      </c>
      <c r="J16" s="407">
        <f t="shared" si="1"/>
        <v>0</v>
      </c>
      <c r="K16" s="387"/>
      <c r="L16" s="325">
        <f t="shared" si="2"/>
        <v>0</v>
      </c>
      <c r="M16" s="190"/>
      <c r="N16" s="322"/>
      <c r="O16" s="387">
        <f t="shared" si="3"/>
        <v>0</v>
      </c>
      <c r="P16" s="319"/>
      <c r="Q16" s="322"/>
      <c r="R16" s="325">
        <f t="shared" si="4"/>
        <v>0</v>
      </c>
    </row>
    <row r="17" spans="1:18" s="1" customFormat="1" ht="22.5" x14ac:dyDescent="0.2">
      <c r="A17" s="90">
        <v>3</v>
      </c>
      <c r="B17" s="84" t="s">
        <v>700</v>
      </c>
      <c r="C17" s="40" t="s">
        <v>701</v>
      </c>
      <c r="D17" s="31">
        <v>64667</v>
      </c>
      <c r="E17" s="320"/>
      <c r="F17" s="321">
        <f t="shared" ref="F17:F35" si="5">E17*D17</f>
        <v>0</v>
      </c>
      <c r="G17" s="313"/>
      <c r="H17" s="322"/>
      <c r="I17" s="401">
        <f t="shared" si="0"/>
        <v>0</v>
      </c>
      <c r="J17" s="407">
        <f t="shared" si="1"/>
        <v>0</v>
      </c>
      <c r="K17" s="387"/>
      <c r="L17" s="325">
        <f t="shared" si="2"/>
        <v>0</v>
      </c>
      <c r="M17" s="190"/>
      <c r="N17" s="322"/>
      <c r="O17" s="387">
        <f t="shared" si="3"/>
        <v>0</v>
      </c>
      <c r="P17" s="319"/>
      <c r="Q17" s="322"/>
      <c r="R17" s="325">
        <f t="shared" si="4"/>
        <v>0</v>
      </c>
    </row>
    <row r="18" spans="1:18" s="1" customFormat="1" ht="22.5" x14ac:dyDescent="0.2">
      <c r="A18" s="90">
        <v>4</v>
      </c>
      <c r="B18" s="84" t="s">
        <v>702</v>
      </c>
      <c r="C18" s="40" t="s">
        <v>703</v>
      </c>
      <c r="D18" s="31">
        <v>78622</v>
      </c>
      <c r="E18" s="320"/>
      <c r="F18" s="321">
        <f t="shared" si="5"/>
        <v>0</v>
      </c>
      <c r="G18" s="313"/>
      <c r="H18" s="322"/>
      <c r="I18" s="401">
        <f t="shared" si="0"/>
        <v>0</v>
      </c>
      <c r="J18" s="407">
        <f t="shared" si="1"/>
        <v>0</v>
      </c>
      <c r="K18" s="387"/>
      <c r="L18" s="325">
        <f t="shared" si="2"/>
        <v>0</v>
      </c>
      <c r="M18" s="190"/>
      <c r="N18" s="322"/>
      <c r="O18" s="387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90">
        <v>5</v>
      </c>
      <c r="B19" s="84" t="s">
        <v>704</v>
      </c>
      <c r="C19" s="40" t="s">
        <v>705</v>
      </c>
      <c r="D19" s="31">
        <v>71827</v>
      </c>
      <c r="E19" s="320"/>
      <c r="F19" s="321">
        <f t="shared" si="5"/>
        <v>0</v>
      </c>
      <c r="G19" s="313"/>
      <c r="H19" s="322"/>
      <c r="I19" s="401">
        <f t="shared" si="0"/>
        <v>0</v>
      </c>
      <c r="J19" s="407">
        <f t="shared" si="1"/>
        <v>0</v>
      </c>
      <c r="K19" s="387"/>
      <c r="L19" s="325">
        <f t="shared" si="2"/>
        <v>0</v>
      </c>
      <c r="M19" s="190"/>
      <c r="N19" s="322"/>
      <c r="O19" s="387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84" t="s">
        <v>706</v>
      </c>
      <c r="C20" s="40" t="s">
        <v>376</v>
      </c>
      <c r="D20" s="31">
        <v>49399</v>
      </c>
      <c r="E20" s="320"/>
      <c r="F20" s="321">
        <f t="shared" si="5"/>
        <v>0</v>
      </c>
      <c r="G20" s="313"/>
      <c r="H20" s="322"/>
      <c r="I20" s="401">
        <f t="shared" si="0"/>
        <v>0</v>
      </c>
      <c r="J20" s="407">
        <f t="shared" si="1"/>
        <v>0</v>
      </c>
      <c r="K20" s="387"/>
      <c r="L20" s="325">
        <f t="shared" si="2"/>
        <v>0</v>
      </c>
      <c r="M20" s="190"/>
      <c r="N20" s="322"/>
      <c r="O20" s="387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84" t="s">
        <v>707</v>
      </c>
      <c r="C21" s="40" t="s">
        <v>708</v>
      </c>
      <c r="D21" s="31">
        <v>91854</v>
      </c>
      <c r="E21" s="320"/>
      <c r="F21" s="321">
        <f t="shared" si="5"/>
        <v>0</v>
      </c>
      <c r="G21" s="313"/>
      <c r="H21" s="322"/>
      <c r="I21" s="401">
        <f t="shared" si="0"/>
        <v>0</v>
      </c>
      <c r="J21" s="407">
        <f t="shared" si="1"/>
        <v>0</v>
      </c>
      <c r="K21" s="387"/>
      <c r="L21" s="325">
        <f t="shared" si="2"/>
        <v>0</v>
      </c>
      <c r="M21" s="190"/>
      <c r="N21" s="322"/>
      <c r="O21" s="387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90">
        <v>8</v>
      </c>
      <c r="B22" s="84" t="s">
        <v>709</v>
      </c>
      <c r="C22" s="40" t="s">
        <v>377</v>
      </c>
      <c r="D22" s="31">
        <v>38461</v>
      </c>
      <c r="E22" s="320"/>
      <c r="F22" s="321">
        <f t="shared" si="5"/>
        <v>0</v>
      </c>
      <c r="G22" s="313"/>
      <c r="H22" s="322"/>
      <c r="I22" s="401">
        <f t="shared" si="0"/>
        <v>0</v>
      </c>
      <c r="J22" s="407">
        <f t="shared" si="1"/>
        <v>0</v>
      </c>
      <c r="K22" s="387"/>
      <c r="L22" s="325">
        <f t="shared" si="2"/>
        <v>0</v>
      </c>
      <c r="M22" s="190"/>
      <c r="N22" s="322"/>
      <c r="O22" s="387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84" t="s">
        <v>710</v>
      </c>
      <c r="C23" s="259" t="s">
        <v>711</v>
      </c>
      <c r="D23" s="31">
        <v>32770</v>
      </c>
      <c r="E23" s="320"/>
      <c r="F23" s="321">
        <f t="shared" si="5"/>
        <v>0</v>
      </c>
      <c r="G23" s="313"/>
      <c r="H23" s="322"/>
      <c r="I23" s="401">
        <f t="shared" si="0"/>
        <v>0</v>
      </c>
      <c r="J23" s="407">
        <f t="shared" si="1"/>
        <v>0</v>
      </c>
      <c r="K23" s="387"/>
      <c r="L23" s="325">
        <f t="shared" si="2"/>
        <v>0</v>
      </c>
      <c r="M23" s="190"/>
      <c r="N23" s="322"/>
      <c r="O23" s="387">
        <f t="shared" si="3"/>
        <v>0</v>
      </c>
      <c r="P23" s="319"/>
      <c r="Q23" s="322"/>
      <c r="R23" s="325">
        <f t="shared" si="4"/>
        <v>0</v>
      </c>
    </row>
    <row r="24" spans="1:18" s="1" customFormat="1" ht="22.5" x14ac:dyDescent="0.2">
      <c r="A24" s="90">
        <v>10</v>
      </c>
      <c r="B24" s="84" t="s">
        <v>712</v>
      </c>
      <c r="C24" s="40" t="s">
        <v>378</v>
      </c>
      <c r="D24" s="31">
        <v>27871</v>
      </c>
      <c r="E24" s="320"/>
      <c r="F24" s="321">
        <f t="shared" si="5"/>
        <v>0</v>
      </c>
      <c r="G24" s="313"/>
      <c r="H24" s="322"/>
      <c r="I24" s="401">
        <f t="shared" si="0"/>
        <v>0</v>
      </c>
      <c r="J24" s="407">
        <f t="shared" si="1"/>
        <v>0</v>
      </c>
      <c r="K24" s="387"/>
      <c r="L24" s="325">
        <f t="shared" si="2"/>
        <v>0</v>
      </c>
      <c r="M24" s="190"/>
      <c r="N24" s="322"/>
      <c r="O24" s="387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90">
        <v>11</v>
      </c>
      <c r="B25" s="84" t="s">
        <v>713</v>
      </c>
      <c r="C25" s="40" t="s">
        <v>714</v>
      </c>
      <c r="D25" s="31">
        <v>20924</v>
      </c>
      <c r="E25" s="320"/>
      <c r="F25" s="321">
        <f t="shared" si="5"/>
        <v>0</v>
      </c>
      <c r="G25" s="313"/>
      <c r="H25" s="322"/>
      <c r="I25" s="401">
        <f t="shared" si="0"/>
        <v>0</v>
      </c>
      <c r="J25" s="407">
        <f t="shared" si="1"/>
        <v>0</v>
      </c>
      <c r="K25" s="387"/>
      <c r="L25" s="325">
        <f t="shared" si="2"/>
        <v>0</v>
      </c>
      <c r="M25" s="190"/>
      <c r="N25" s="322"/>
      <c r="O25" s="387">
        <f t="shared" si="3"/>
        <v>0</v>
      </c>
      <c r="P25" s="319"/>
      <c r="Q25" s="322"/>
      <c r="R25" s="325">
        <f t="shared" si="4"/>
        <v>0</v>
      </c>
    </row>
    <row r="26" spans="1:18" s="1" customFormat="1" ht="12.75" x14ac:dyDescent="0.2">
      <c r="A26" s="90">
        <v>12</v>
      </c>
      <c r="B26" s="84" t="s">
        <v>715</v>
      </c>
      <c r="C26" s="40" t="s">
        <v>716</v>
      </c>
      <c r="D26" s="31">
        <v>14181</v>
      </c>
      <c r="E26" s="320"/>
      <c r="F26" s="321">
        <f t="shared" si="5"/>
        <v>0</v>
      </c>
      <c r="G26" s="313"/>
      <c r="H26" s="322"/>
      <c r="I26" s="401">
        <f t="shared" si="0"/>
        <v>0</v>
      </c>
      <c r="J26" s="407">
        <f t="shared" si="1"/>
        <v>0</v>
      </c>
      <c r="K26" s="387"/>
      <c r="L26" s="325">
        <f t="shared" si="2"/>
        <v>0</v>
      </c>
      <c r="M26" s="190"/>
      <c r="N26" s="322"/>
      <c r="O26" s="387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90">
        <v>13</v>
      </c>
      <c r="B27" s="84" t="s">
        <v>717</v>
      </c>
      <c r="C27" s="40" t="s">
        <v>718</v>
      </c>
      <c r="D27" s="31">
        <v>8624</v>
      </c>
      <c r="E27" s="320"/>
      <c r="F27" s="321">
        <f t="shared" si="5"/>
        <v>0</v>
      </c>
      <c r="G27" s="313"/>
      <c r="H27" s="322"/>
      <c r="I27" s="401">
        <f t="shared" si="0"/>
        <v>0</v>
      </c>
      <c r="J27" s="407">
        <f t="shared" si="1"/>
        <v>0</v>
      </c>
      <c r="K27" s="387"/>
      <c r="L27" s="325">
        <f t="shared" si="2"/>
        <v>0</v>
      </c>
      <c r="M27" s="190"/>
      <c r="N27" s="322"/>
      <c r="O27" s="387">
        <f t="shared" si="3"/>
        <v>0</v>
      </c>
      <c r="P27" s="319"/>
      <c r="Q27" s="322"/>
      <c r="R27" s="325">
        <f t="shared" si="4"/>
        <v>0</v>
      </c>
    </row>
    <row r="28" spans="1:18" s="1" customFormat="1" ht="22.5" x14ac:dyDescent="0.2">
      <c r="A28" s="90">
        <v>14</v>
      </c>
      <c r="B28" s="84" t="s">
        <v>719</v>
      </c>
      <c r="C28" s="40" t="s">
        <v>720</v>
      </c>
      <c r="D28" s="31">
        <v>68801</v>
      </c>
      <c r="E28" s="320"/>
      <c r="F28" s="321">
        <f t="shared" si="5"/>
        <v>0</v>
      </c>
      <c r="G28" s="313"/>
      <c r="H28" s="322"/>
      <c r="I28" s="401">
        <f t="shared" si="0"/>
        <v>0</v>
      </c>
      <c r="J28" s="407">
        <f t="shared" si="1"/>
        <v>0</v>
      </c>
      <c r="K28" s="387"/>
      <c r="L28" s="325">
        <f t="shared" si="2"/>
        <v>0</v>
      </c>
      <c r="M28" s="190"/>
      <c r="N28" s="322"/>
      <c r="O28" s="387">
        <f t="shared" si="3"/>
        <v>0</v>
      </c>
      <c r="P28" s="319"/>
      <c r="Q28" s="322"/>
      <c r="R28" s="325">
        <f t="shared" si="4"/>
        <v>0</v>
      </c>
    </row>
    <row r="29" spans="1:18" s="1" customFormat="1" ht="22.5" x14ac:dyDescent="0.2">
      <c r="A29" s="90">
        <v>15</v>
      </c>
      <c r="B29" s="84" t="s">
        <v>721</v>
      </c>
      <c r="C29" s="40" t="s">
        <v>722</v>
      </c>
      <c r="D29" s="31">
        <v>9521</v>
      </c>
      <c r="E29" s="320"/>
      <c r="F29" s="321">
        <f t="shared" si="5"/>
        <v>0</v>
      </c>
      <c r="G29" s="313"/>
      <c r="H29" s="322"/>
      <c r="I29" s="401">
        <f t="shared" si="0"/>
        <v>0</v>
      </c>
      <c r="J29" s="407">
        <f t="shared" si="1"/>
        <v>0</v>
      </c>
      <c r="K29" s="387"/>
      <c r="L29" s="325">
        <f t="shared" si="2"/>
        <v>0</v>
      </c>
      <c r="M29" s="190"/>
      <c r="N29" s="322"/>
      <c r="O29" s="387">
        <f t="shared" si="3"/>
        <v>0</v>
      </c>
      <c r="P29" s="319"/>
      <c r="Q29" s="322"/>
      <c r="R29" s="325">
        <f t="shared" si="4"/>
        <v>0</v>
      </c>
    </row>
    <row r="30" spans="1:18" s="1" customFormat="1" ht="22.5" x14ac:dyDescent="0.2">
      <c r="A30" s="90">
        <v>16</v>
      </c>
      <c r="B30" s="84" t="s">
        <v>723</v>
      </c>
      <c r="C30" s="40" t="s">
        <v>724</v>
      </c>
      <c r="D30" s="31">
        <v>31373</v>
      </c>
      <c r="E30" s="320"/>
      <c r="F30" s="321">
        <f t="shared" si="5"/>
        <v>0</v>
      </c>
      <c r="G30" s="313"/>
      <c r="H30" s="322"/>
      <c r="I30" s="401">
        <f t="shared" si="0"/>
        <v>0</v>
      </c>
      <c r="J30" s="407">
        <f t="shared" si="1"/>
        <v>0</v>
      </c>
      <c r="K30" s="387"/>
      <c r="L30" s="325">
        <f t="shared" si="2"/>
        <v>0</v>
      </c>
      <c r="M30" s="190"/>
      <c r="N30" s="322"/>
      <c r="O30" s="387">
        <f t="shared" si="3"/>
        <v>0</v>
      </c>
      <c r="P30" s="319"/>
      <c r="Q30" s="322"/>
      <c r="R30" s="325">
        <f t="shared" si="4"/>
        <v>0</v>
      </c>
    </row>
    <row r="31" spans="1:18" s="1" customFormat="1" ht="22.5" x14ac:dyDescent="0.2">
      <c r="A31" s="90">
        <v>17</v>
      </c>
      <c r="B31" s="84" t="s">
        <v>725</v>
      </c>
      <c r="C31" s="40" t="s">
        <v>726</v>
      </c>
      <c r="D31" s="31">
        <v>26023</v>
      </c>
      <c r="E31" s="320"/>
      <c r="F31" s="321">
        <f t="shared" si="5"/>
        <v>0</v>
      </c>
      <c r="G31" s="313"/>
      <c r="H31" s="322"/>
      <c r="I31" s="401">
        <f t="shared" si="0"/>
        <v>0</v>
      </c>
      <c r="J31" s="407">
        <f t="shared" si="1"/>
        <v>0</v>
      </c>
      <c r="K31" s="387"/>
      <c r="L31" s="325">
        <f t="shared" si="2"/>
        <v>0</v>
      </c>
      <c r="M31" s="190"/>
      <c r="N31" s="322"/>
      <c r="O31" s="387">
        <f t="shared" si="3"/>
        <v>0</v>
      </c>
      <c r="P31" s="319"/>
      <c r="Q31" s="322"/>
      <c r="R31" s="325">
        <f t="shared" si="4"/>
        <v>0</v>
      </c>
    </row>
    <row r="32" spans="1:18" s="1" customFormat="1" ht="12.75" x14ac:dyDescent="0.2">
      <c r="A32" s="90">
        <v>18</v>
      </c>
      <c r="B32" s="84" t="s">
        <v>727</v>
      </c>
      <c r="C32" s="40" t="s">
        <v>728</v>
      </c>
      <c r="D32" s="31">
        <v>10465</v>
      </c>
      <c r="E32" s="320"/>
      <c r="F32" s="321">
        <f t="shared" si="5"/>
        <v>0</v>
      </c>
      <c r="G32" s="313"/>
      <c r="H32" s="322"/>
      <c r="I32" s="401">
        <f t="shared" si="0"/>
        <v>0</v>
      </c>
      <c r="J32" s="407">
        <f t="shared" si="1"/>
        <v>0</v>
      </c>
      <c r="K32" s="387"/>
      <c r="L32" s="325">
        <f t="shared" si="2"/>
        <v>0</v>
      </c>
      <c r="M32" s="190"/>
      <c r="N32" s="322"/>
      <c r="O32" s="387">
        <f t="shared" si="3"/>
        <v>0</v>
      </c>
      <c r="P32" s="319"/>
      <c r="Q32" s="322"/>
      <c r="R32" s="325">
        <f t="shared" si="4"/>
        <v>0</v>
      </c>
    </row>
    <row r="33" spans="1:19" s="1" customFormat="1" ht="22.5" x14ac:dyDescent="0.2">
      <c r="A33" s="90">
        <v>19</v>
      </c>
      <c r="B33" s="84" t="s">
        <v>729</v>
      </c>
      <c r="C33" s="40" t="s">
        <v>730</v>
      </c>
      <c r="D33" s="31">
        <v>12265</v>
      </c>
      <c r="E33" s="320"/>
      <c r="F33" s="321">
        <f t="shared" si="5"/>
        <v>0</v>
      </c>
      <c r="G33" s="313"/>
      <c r="H33" s="322"/>
      <c r="I33" s="401">
        <f t="shared" si="0"/>
        <v>0</v>
      </c>
      <c r="J33" s="407">
        <f t="shared" si="1"/>
        <v>0</v>
      </c>
      <c r="K33" s="387"/>
      <c r="L33" s="325">
        <f t="shared" si="2"/>
        <v>0</v>
      </c>
      <c r="M33" s="190"/>
      <c r="N33" s="322"/>
      <c r="O33" s="387">
        <f t="shared" si="3"/>
        <v>0</v>
      </c>
      <c r="P33" s="319"/>
      <c r="Q33" s="322"/>
      <c r="R33" s="325">
        <f t="shared" si="4"/>
        <v>0</v>
      </c>
    </row>
    <row r="34" spans="1:19" s="1" customFormat="1" ht="22.5" x14ac:dyDescent="0.2">
      <c r="A34" s="90">
        <v>20</v>
      </c>
      <c r="B34" s="84" t="s">
        <v>731</v>
      </c>
      <c r="C34" s="40" t="s">
        <v>732</v>
      </c>
      <c r="D34" s="31">
        <v>7070</v>
      </c>
      <c r="E34" s="320"/>
      <c r="F34" s="321">
        <f t="shared" si="5"/>
        <v>0</v>
      </c>
      <c r="G34" s="313"/>
      <c r="H34" s="322"/>
      <c r="I34" s="401">
        <f t="shared" si="0"/>
        <v>0</v>
      </c>
      <c r="J34" s="407">
        <f t="shared" si="1"/>
        <v>0</v>
      </c>
      <c r="K34" s="387"/>
      <c r="L34" s="325">
        <f t="shared" si="2"/>
        <v>0</v>
      </c>
      <c r="M34" s="190"/>
      <c r="N34" s="322"/>
      <c r="O34" s="387">
        <f t="shared" si="3"/>
        <v>0</v>
      </c>
      <c r="P34" s="319"/>
      <c r="Q34" s="322"/>
      <c r="R34" s="325">
        <f t="shared" si="4"/>
        <v>0</v>
      </c>
    </row>
    <row r="35" spans="1:19" s="1" customFormat="1" ht="33.75" x14ac:dyDescent="0.2">
      <c r="A35" s="90">
        <v>21</v>
      </c>
      <c r="B35" s="84" t="s">
        <v>1651</v>
      </c>
      <c r="C35" s="40" t="s">
        <v>1652</v>
      </c>
      <c r="D35" s="31">
        <v>65020</v>
      </c>
      <c r="E35" s="320"/>
      <c r="F35" s="321">
        <f t="shared" si="5"/>
        <v>0</v>
      </c>
      <c r="G35" s="313"/>
      <c r="H35" s="322"/>
      <c r="I35" s="401">
        <f t="shared" si="0"/>
        <v>0</v>
      </c>
      <c r="J35" s="407">
        <f t="shared" si="1"/>
        <v>0</v>
      </c>
      <c r="K35" s="387"/>
      <c r="L35" s="325">
        <f t="shared" si="2"/>
        <v>0</v>
      </c>
      <c r="M35" s="190"/>
      <c r="N35" s="322"/>
      <c r="O35" s="387">
        <f t="shared" si="3"/>
        <v>0</v>
      </c>
      <c r="P35" s="319"/>
      <c r="Q35" s="322"/>
      <c r="R35" s="325">
        <f t="shared" si="4"/>
        <v>0</v>
      </c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313"/>
      <c r="H36" s="322"/>
      <c r="I36" s="401"/>
      <c r="J36" s="407"/>
      <c r="K36" s="387"/>
      <c r="L36" s="325"/>
      <c r="M36" s="190"/>
      <c r="N36" s="322"/>
      <c r="O36" s="387"/>
      <c r="P36" s="319"/>
      <c r="Q36" s="322"/>
      <c r="R36" s="325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313"/>
      <c r="H37" s="322"/>
      <c r="I37" s="401"/>
      <c r="J37" s="407"/>
      <c r="K37" s="387"/>
      <c r="L37" s="325"/>
      <c r="M37" s="190"/>
      <c r="N37" s="322"/>
      <c r="O37" s="387"/>
      <c r="P37" s="319"/>
      <c r="Q37" s="322"/>
      <c r="R37" s="325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313"/>
      <c r="H38" s="322"/>
      <c r="I38" s="401"/>
      <c r="J38" s="407"/>
      <c r="K38" s="387"/>
      <c r="L38" s="325"/>
      <c r="M38" s="190"/>
      <c r="N38" s="322"/>
      <c r="O38" s="387"/>
      <c r="P38" s="319"/>
      <c r="Q38" s="322"/>
      <c r="R38" s="325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401"/>
      <c r="J39" s="407"/>
      <c r="K39" s="387"/>
      <c r="L39" s="325"/>
      <c r="M39" s="190"/>
      <c r="N39" s="322"/>
      <c r="O39" s="387"/>
      <c r="P39" s="319"/>
      <c r="Q39" s="322"/>
      <c r="R39" s="325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401"/>
      <c r="J40" s="407"/>
      <c r="K40" s="387"/>
      <c r="L40" s="325"/>
      <c r="M40" s="190"/>
      <c r="N40" s="322"/>
      <c r="O40" s="387"/>
      <c r="P40" s="319"/>
      <c r="Q40" s="322"/>
      <c r="R40" s="325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401"/>
      <c r="J41" s="407"/>
      <c r="K41" s="387"/>
      <c r="L41" s="325"/>
      <c r="M41" s="190"/>
      <c r="N41" s="322"/>
      <c r="O41" s="387"/>
      <c r="P41" s="319"/>
      <c r="Q41" s="322"/>
      <c r="R41" s="325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401"/>
      <c r="J42" s="407"/>
      <c r="K42" s="387"/>
      <c r="L42" s="325"/>
      <c r="M42" s="190"/>
      <c r="N42" s="322"/>
      <c r="O42" s="387"/>
      <c r="P42" s="319"/>
      <c r="Q42" s="322"/>
      <c r="R42" s="325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401"/>
      <c r="J43" s="407"/>
      <c r="K43" s="387"/>
      <c r="L43" s="325"/>
      <c r="M43" s="190"/>
      <c r="N43" s="322"/>
      <c r="O43" s="387"/>
      <c r="P43" s="319"/>
      <c r="Q43" s="322"/>
      <c r="R43" s="325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401"/>
      <c r="J44" s="408"/>
      <c r="K44" s="389"/>
      <c r="L44" s="204"/>
      <c r="M44" s="190"/>
      <c r="N44" s="211"/>
      <c r="O44" s="387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586">
        <f>SUM(I15:I44)</f>
        <v>0</v>
      </c>
      <c r="I45" s="587"/>
      <c r="J45" s="194">
        <f>SUM(J15:J44)</f>
        <v>0</v>
      </c>
      <c r="K45" s="586">
        <f>SUM(L15:L44)</f>
        <v>0</v>
      </c>
      <c r="L45" s="587"/>
      <c r="M45" s="195">
        <f>SUM(M15:M44)</f>
        <v>0</v>
      </c>
      <c r="N45" s="586">
        <f>SUM(O15:O44)</f>
        <v>0</v>
      </c>
      <c r="O45" s="587"/>
      <c r="P45" s="195">
        <f>SUM(P15:P44)</f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1480</v>
      </c>
      <c r="C51" s="575" t="s">
        <v>1356</v>
      </c>
      <c r="D51" s="575"/>
      <c r="E51" s="163">
        <f>SUM(E15:E29)</f>
        <v>0</v>
      </c>
      <c r="F51" s="163">
        <f>SUM(F15:F29)</f>
        <v>0</v>
      </c>
      <c r="G51" s="95" t="e">
        <f>E51/$E$45</f>
        <v>#DIV/0!</v>
      </c>
      <c r="H51" s="163">
        <f>SUM(G15:G29)</f>
        <v>0</v>
      </c>
      <c r="I51" s="163">
        <f>SUM(I15:I29)</f>
        <v>0</v>
      </c>
      <c r="J51" s="135" t="e">
        <f>H51/$G$45</f>
        <v>#DIV/0!</v>
      </c>
      <c r="K51" s="163">
        <f>SUM(J15:J29)</f>
        <v>0</v>
      </c>
      <c r="L51" s="163">
        <f>SUM(L15:L29)</f>
        <v>0</v>
      </c>
      <c r="M51" s="95" t="e">
        <f>K51/$J$45</f>
        <v>#DIV/0!</v>
      </c>
      <c r="N51" s="166">
        <f>SUM(M15:M29)</f>
        <v>0</v>
      </c>
      <c r="O51" s="166">
        <f>SUM(O15:O29)</f>
        <v>0</v>
      </c>
      <c r="P51" s="95" t="e">
        <f>N51/$M$45</f>
        <v>#DIV/0!</v>
      </c>
      <c r="Q51" s="169">
        <f>SUM(P15:P29)</f>
        <v>0</v>
      </c>
      <c r="R51" s="169">
        <f>SUM(R15:R29)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1481</v>
      </c>
      <c r="C52" s="578" t="s">
        <v>1372</v>
      </c>
      <c r="D52" s="578"/>
      <c r="E52" s="164">
        <f>SUM(E30:E44)</f>
        <v>0</v>
      </c>
      <c r="F52" s="164">
        <f>SUM(F30:F44)</f>
        <v>0</v>
      </c>
      <c r="G52" s="96" t="e">
        <f>E52/$E$45</f>
        <v>#DIV/0!</v>
      </c>
      <c r="H52" s="164">
        <f>SUM(G30:G44)</f>
        <v>0</v>
      </c>
      <c r="I52" s="164">
        <f>SUM(I30:I44)</f>
        <v>0</v>
      </c>
      <c r="J52" s="136" t="e">
        <f>H52/$G$45</f>
        <v>#DIV/0!</v>
      </c>
      <c r="K52" s="164">
        <f>SUM(J30:J44)</f>
        <v>0</v>
      </c>
      <c r="L52" s="164">
        <f>SUM(L30:L44)</f>
        <v>0</v>
      </c>
      <c r="M52" s="96" t="e">
        <f>K52/$J$45</f>
        <v>#DIV/0!</v>
      </c>
      <c r="N52" s="167">
        <f>SUM(M30:M44)</f>
        <v>0</v>
      </c>
      <c r="O52" s="167">
        <f>SUM(O30:O44)</f>
        <v>0</v>
      </c>
      <c r="P52" s="96" t="e">
        <f>N52/$M$45</f>
        <v>#DIV/0!</v>
      </c>
      <c r="Q52" s="171">
        <f>SUM(P30:P44)</f>
        <v>0</v>
      </c>
      <c r="R52" s="171">
        <f>SUM(R30:R44)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17" customFormat="1" ht="12.75" x14ac:dyDescent="0.2">
      <c r="A57" s="36"/>
      <c r="B57" s="36"/>
      <c r="C57" s="68"/>
      <c r="D57" s="39"/>
      <c r="E57" s="36"/>
      <c r="L57" s="44"/>
    </row>
    <row r="58" spans="1:19" s="69" customFormat="1" ht="18" customHeight="1" x14ac:dyDescent="0.2">
      <c r="B58" s="70" t="s">
        <v>1566</v>
      </c>
      <c r="C58" s="62"/>
      <c r="D58" s="71" t="s">
        <v>1564</v>
      </c>
      <c r="E58" s="72"/>
      <c r="G58" s="73"/>
      <c r="H58" s="569" t="s">
        <v>1568</v>
      </c>
      <c r="I58" s="570"/>
      <c r="J58" s="570"/>
      <c r="K58" s="570"/>
    </row>
    <row r="59" spans="1:19" s="69" customFormat="1" ht="14.25" customHeight="1" x14ac:dyDescent="0.2">
      <c r="A59" s="74"/>
      <c r="B59" s="72"/>
      <c r="C59" s="75"/>
      <c r="D59" s="76"/>
      <c r="E59" s="76"/>
      <c r="H59" s="568"/>
      <c r="I59" s="568"/>
      <c r="J59" s="568"/>
      <c r="K59" s="568"/>
    </row>
    <row r="60" spans="1:19" s="69" customFormat="1" ht="16.5" customHeight="1" x14ac:dyDescent="0.2">
      <c r="B60" s="77" t="s">
        <v>1567</v>
      </c>
      <c r="C60" s="63"/>
      <c r="H60" s="568"/>
      <c r="I60" s="568"/>
      <c r="J60" s="568"/>
      <c r="K60" s="568"/>
    </row>
    <row r="61" spans="1:19" x14ac:dyDescent="0.25">
      <c r="C61" s="27"/>
    </row>
    <row r="62" spans="1:19" x14ac:dyDescent="0.25">
      <c r="C62" s="27"/>
    </row>
    <row r="63" spans="1:19" x14ac:dyDescent="0.25">
      <c r="C63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xI+CWNkFpASvoL3pUNfV3nBPT/x3ZGsL7LkkkFSZIoyQ1yUZfdaRqQQtzQQgx4phT2xfZv5hN68/9YMd7oJvPw==" saltValue="AxurjfRzn2LFuhILgjWmeA==" spinCount="100000" sheet="1" formatRows="0" insertColumns="0"/>
  <mergeCells count="45">
    <mergeCell ref="H58:K58"/>
    <mergeCell ref="H59:K60"/>
    <mergeCell ref="H45:I45"/>
    <mergeCell ref="K45:L45"/>
    <mergeCell ref="N45:O45"/>
    <mergeCell ref="F7:H7"/>
    <mergeCell ref="A11:A13"/>
    <mergeCell ref="K14:L14"/>
    <mergeCell ref="N14:O14"/>
    <mergeCell ref="Q14:R14"/>
    <mergeCell ref="C9:O9"/>
    <mergeCell ref="E11:L11"/>
    <mergeCell ref="M1:O1"/>
    <mergeCell ref="A1:E1"/>
    <mergeCell ref="D3:L3"/>
    <mergeCell ref="C5:O5"/>
    <mergeCell ref="C6:O6"/>
    <mergeCell ref="Q45:R45"/>
    <mergeCell ref="P11:R12"/>
    <mergeCell ref="J12:L12"/>
    <mergeCell ref="H13:I13"/>
    <mergeCell ref="M11:O12"/>
    <mergeCell ref="G12:I12"/>
    <mergeCell ref="E49:G49"/>
    <mergeCell ref="H49:J49"/>
    <mergeCell ref="K49:M49"/>
    <mergeCell ref="B47:N47"/>
    <mergeCell ref="B11:B13"/>
    <mergeCell ref="E12:F12"/>
    <mergeCell ref="C52:D52"/>
    <mergeCell ref="C53:D53"/>
    <mergeCell ref="Q1:R1"/>
    <mergeCell ref="B48:B50"/>
    <mergeCell ref="C48:D50"/>
    <mergeCell ref="E48:M48"/>
    <mergeCell ref="N48:P49"/>
    <mergeCell ref="C45:D45"/>
    <mergeCell ref="H14:I14"/>
    <mergeCell ref="C11:C13"/>
    <mergeCell ref="D11:D13"/>
    <mergeCell ref="K13:L13"/>
    <mergeCell ref="N13:O13"/>
    <mergeCell ref="Q13:R13"/>
    <mergeCell ref="C51:D51"/>
    <mergeCell ref="Q48:S49"/>
  </mergeCells>
  <hyperlinks>
    <hyperlink ref="Q1:R1" location="'Почетна страна'!A31" display="Врати се на почетна страна" xr:uid="{13CE403E-6C36-435F-ACBC-399488E539E6}"/>
  </hyperlinks>
  <printOptions horizontalCentered="1"/>
  <pageMargins left="0.23622047244094491" right="0.23622047244094491" top="0.46" bottom="0.53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35" max="18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CA1B-2F50-49F7-B864-9244E3E869C0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42578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1630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1482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90">
        <v>1</v>
      </c>
      <c r="B15" s="84" t="s">
        <v>733</v>
      </c>
      <c r="C15" s="40" t="s">
        <v>734</v>
      </c>
      <c r="D15" s="31">
        <v>62576</v>
      </c>
      <c r="E15" s="311"/>
      <c r="F15" s="312">
        <f>E15*D15</f>
        <v>0</v>
      </c>
      <c r="G15" s="313"/>
      <c r="H15" s="314"/>
      <c r="I15" s="315">
        <f t="shared" ref="I15:I31" si="0">G15*D15</f>
        <v>0</v>
      </c>
      <c r="J15" s="189">
        <f t="shared" ref="J15:J31" si="1">E15+G15</f>
        <v>0</v>
      </c>
      <c r="K15" s="316"/>
      <c r="L15" s="317">
        <f t="shared" ref="L15:L31" si="2">J15*D15</f>
        <v>0</v>
      </c>
      <c r="M15" s="190"/>
      <c r="N15" s="314"/>
      <c r="O15" s="318">
        <f t="shared" ref="O15:O31" si="3">M15*D15</f>
        <v>0</v>
      </c>
      <c r="P15" s="319"/>
      <c r="Q15" s="314"/>
      <c r="R15" s="317">
        <f t="shared" ref="R15:R31" si="4">P15*D15</f>
        <v>0</v>
      </c>
    </row>
    <row r="16" spans="1:18" s="1" customFormat="1" ht="12.75" x14ac:dyDescent="0.2">
      <c r="A16" s="90">
        <v>2</v>
      </c>
      <c r="B16" s="84" t="s">
        <v>735</v>
      </c>
      <c r="C16" s="40" t="s">
        <v>736</v>
      </c>
      <c r="D16" s="31">
        <v>48946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90">
        <v>3</v>
      </c>
      <c r="B17" s="84" t="s">
        <v>737</v>
      </c>
      <c r="C17" s="40" t="s">
        <v>738</v>
      </c>
      <c r="D17" s="31">
        <v>39731</v>
      </c>
      <c r="E17" s="320"/>
      <c r="F17" s="321">
        <f t="shared" ref="F17:F31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22.5" x14ac:dyDescent="0.2">
      <c r="A18" s="90">
        <v>4</v>
      </c>
      <c r="B18" s="84" t="s">
        <v>739</v>
      </c>
      <c r="C18" s="40" t="s">
        <v>740</v>
      </c>
      <c r="D18" s="31">
        <v>25294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90">
        <v>5</v>
      </c>
      <c r="B19" s="84" t="s">
        <v>741</v>
      </c>
      <c r="C19" s="40" t="s">
        <v>742</v>
      </c>
      <c r="D19" s="31">
        <v>19326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84" t="s">
        <v>743</v>
      </c>
      <c r="C20" s="40" t="s">
        <v>744</v>
      </c>
      <c r="D20" s="31">
        <v>28315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84" t="s">
        <v>745</v>
      </c>
      <c r="C21" s="40" t="s">
        <v>746</v>
      </c>
      <c r="D21" s="31">
        <v>13158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12.75" x14ac:dyDescent="0.2">
      <c r="A22" s="90">
        <v>8</v>
      </c>
      <c r="B22" s="84" t="s">
        <v>747</v>
      </c>
      <c r="C22" s="40" t="s">
        <v>748</v>
      </c>
      <c r="D22" s="31">
        <v>7834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84" t="s">
        <v>749</v>
      </c>
      <c r="C23" s="40" t="s">
        <v>750</v>
      </c>
      <c r="D23" s="31">
        <v>22379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90">
        <v>10</v>
      </c>
      <c r="B24" s="84" t="s">
        <v>751</v>
      </c>
      <c r="C24" s="40" t="s">
        <v>752</v>
      </c>
      <c r="D24" s="31">
        <v>19880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90">
        <v>11</v>
      </c>
      <c r="B25" s="84" t="s">
        <v>753</v>
      </c>
      <c r="C25" s="40" t="s">
        <v>754</v>
      </c>
      <c r="D25" s="31">
        <v>13361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90">
        <v>12</v>
      </c>
      <c r="B26" s="84" t="s">
        <v>755</v>
      </c>
      <c r="C26" s="40" t="s">
        <v>756</v>
      </c>
      <c r="D26" s="31">
        <v>8171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90">
        <v>13</v>
      </c>
      <c r="B27" s="84" t="s">
        <v>757</v>
      </c>
      <c r="C27" s="40" t="s">
        <v>758</v>
      </c>
      <c r="D27" s="31">
        <v>8563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90">
        <v>14</v>
      </c>
      <c r="B28" s="84" t="s">
        <v>759</v>
      </c>
      <c r="C28" s="40" t="s">
        <v>760</v>
      </c>
      <c r="D28" s="31">
        <v>7903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12.75" x14ac:dyDescent="0.2">
      <c r="A29" s="90">
        <v>15</v>
      </c>
      <c r="B29" s="84" t="s">
        <v>761</v>
      </c>
      <c r="C29" s="40" t="s">
        <v>379</v>
      </c>
      <c r="D29" s="31">
        <v>4768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12.75" x14ac:dyDescent="0.2">
      <c r="A30" s="90">
        <v>16</v>
      </c>
      <c r="B30" s="84" t="s">
        <v>762</v>
      </c>
      <c r="C30" s="40" t="s">
        <v>763</v>
      </c>
      <c r="D30" s="31">
        <v>9696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12.75" x14ac:dyDescent="0.2">
      <c r="A31" s="90">
        <v>17</v>
      </c>
      <c r="B31" s="84" t="s">
        <v>764</v>
      </c>
      <c r="C31" s="40" t="s">
        <v>765</v>
      </c>
      <c r="D31" s="31">
        <v>3739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12.75" x14ac:dyDescent="0.2">
      <c r="A32" s="90">
        <v>18</v>
      </c>
      <c r="B32" s="8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5"/>
    </row>
    <row r="33" spans="1:19" s="1" customFormat="1" ht="12.75" x14ac:dyDescent="0.2">
      <c r="A33" s="90">
        <v>19</v>
      </c>
      <c r="B33" s="8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5"/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586">
        <f>SUM(I15:I44)</f>
        <v>0</v>
      </c>
      <c r="I45" s="587"/>
      <c r="J45" s="194">
        <f>SUM(J15:J44)</f>
        <v>0</v>
      </c>
      <c r="K45" s="586">
        <f>SUM(L15:L44)</f>
        <v>0</v>
      </c>
      <c r="L45" s="587"/>
      <c r="M45" s="195">
        <f>SUM(M15:M44)</f>
        <v>0</v>
      </c>
      <c r="N45" s="586">
        <f>SUM(O15:O44)</f>
        <v>0</v>
      </c>
      <c r="O45" s="587"/>
      <c r="P45" s="195">
        <f>SUM(P15:P44)</f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1483</v>
      </c>
      <c r="C51" s="575" t="s">
        <v>1356</v>
      </c>
      <c r="D51" s="575"/>
      <c r="E51" s="163">
        <f>SUM(E15:E22)</f>
        <v>0</v>
      </c>
      <c r="F51" s="163">
        <f>SUM(F15:F22)</f>
        <v>0</v>
      </c>
      <c r="G51" s="95" t="e">
        <f>E51/$E$45</f>
        <v>#DIV/0!</v>
      </c>
      <c r="H51" s="163">
        <f>SUM(G15:G22)</f>
        <v>0</v>
      </c>
      <c r="I51" s="163">
        <f>SUM(I15:I22)</f>
        <v>0</v>
      </c>
      <c r="J51" s="135" t="e">
        <f>H51/$G$45</f>
        <v>#DIV/0!</v>
      </c>
      <c r="K51" s="163">
        <f>SUM(J15:J22)</f>
        <v>0</v>
      </c>
      <c r="L51" s="163">
        <f>SUM(L15:L22)</f>
        <v>0</v>
      </c>
      <c r="M51" s="95" t="e">
        <f>K51/$J$45</f>
        <v>#DIV/0!</v>
      </c>
      <c r="N51" s="166">
        <f>SUM(M15:M22)</f>
        <v>0</v>
      </c>
      <c r="O51" s="166">
        <f>SUM(O15:O22)</f>
        <v>0</v>
      </c>
      <c r="P51" s="95" t="e">
        <f>N51/$M$45</f>
        <v>#DIV/0!</v>
      </c>
      <c r="Q51" s="169">
        <f>SUM(P15:P22)</f>
        <v>0</v>
      </c>
      <c r="R51" s="169">
        <f>SUM(R15:R22)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1484</v>
      </c>
      <c r="C52" s="578" t="s">
        <v>1372</v>
      </c>
      <c r="D52" s="578"/>
      <c r="E52" s="164">
        <f>SUM(E23:E44)</f>
        <v>0</v>
      </c>
      <c r="F52" s="164">
        <f>SUM(F23:F44)</f>
        <v>0</v>
      </c>
      <c r="G52" s="96" t="e">
        <f>E52/$E$45</f>
        <v>#DIV/0!</v>
      </c>
      <c r="H52" s="164">
        <f>SUM(G23:G44)</f>
        <v>0</v>
      </c>
      <c r="I52" s="164">
        <f>SUM(I23:I44)</f>
        <v>0</v>
      </c>
      <c r="J52" s="136" t="e">
        <f>H52/$G$45</f>
        <v>#DIV/0!</v>
      </c>
      <c r="K52" s="164">
        <f>SUM(J23:J44)</f>
        <v>0</v>
      </c>
      <c r="L52" s="164">
        <f>SUM(L23:L44)</f>
        <v>0</v>
      </c>
      <c r="M52" s="96" t="e">
        <f>K52/$J$45</f>
        <v>#DIV/0!</v>
      </c>
      <c r="N52" s="167">
        <f>SUM(M23:M44)</f>
        <v>0</v>
      </c>
      <c r="O52" s="167">
        <f>SUM(O23:O44)</f>
        <v>0</v>
      </c>
      <c r="P52" s="96" t="e">
        <f>N52/$M$45</f>
        <v>#DIV/0!</v>
      </c>
      <c r="Q52" s="171">
        <f>SUM(P23:P44)</f>
        <v>0</v>
      </c>
      <c r="R52" s="171">
        <f>SUM(R23:R44)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.75" x14ac:dyDescent="0.2">
      <c r="A56" s="36"/>
      <c r="B56" s="36"/>
      <c r="C56" s="68"/>
      <c r="D56" s="39"/>
      <c r="E56" s="36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6" spans="1:19" s="7" customFormat="1" x14ac:dyDescent="0.25">
      <c r="A66" s="21"/>
      <c r="B66" s="21"/>
      <c r="C66" s="25"/>
      <c r="F66" s="6"/>
      <c r="G66" s="6"/>
      <c r="H66" s="6"/>
      <c r="I66" s="6"/>
      <c r="J66" s="6"/>
      <c r="K66" s="6"/>
      <c r="L66" s="42"/>
      <c r="M66" s="6"/>
      <c r="N66" s="6"/>
      <c r="O66" s="6"/>
      <c r="P66" s="6"/>
      <c r="Q66" s="6"/>
      <c r="R66" s="6"/>
      <c r="S66" s="6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r3ObezHzk2FiqVjfcQMPzFkAKhopx4OhI6YgaIWceQqWtqpQ6c63PFWONG/SUkf59Dqs/UA4IVz3QWf5Zvyvng==" saltValue="MbcpyhCj50ANu4106Mw9pw==" spinCount="100000" sheet="1" formatRows="0" insertColumns="0"/>
  <mergeCells count="45">
    <mergeCell ref="N13:O13"/>
    <mergeCell ref="Q13:R13"/>
    <mergeCell ref="H57:K57"/>
    <mergeCell ref="H58:K59"/>
    <mergeCell ref="H45:I45"/>
    <mergeCell ref="K45:L45"/>
    <mergeCell ref="Q45:R45"/>
    <mergeCell ref="N45:O45"/>
    <mergeCell ref="C53:D53"/>
    <mergeCell ref="Q48:S49"/>
    <mergeCell ref="E49:G49"/>
    <mergeCell ref="H49:J49"/>
    <mergeCell ref="K49:M49"/>
    <mergeCell ref="A11:A13"/>
    <mergeCell ref="C11:C13"/>
    <mergeCell ref="D11:D13"/>
    <mergeCell ref="C51:D51"/>
    <mergeCell ref="C52:D52"/>
    <mergeCell ref="B47:N47"/>
    <mergeCell ref="B11:B13"/>
    <mergeCell ref="E11:L11"/>
    <mergeCell ref="M11:O12"/>
    <mergeCell ref="H14:I14"/>
    <mergeCell ref="K14:L14"/>
    <mergeCell ref="N14:O14"/>
    <mergeCell ref="G12:I12"/>
    <mergeCell ref="J12:L12"/>
    <mergeCell ref="H13:I13"/>
    <mergeCell ref="K13:L13"/>
    <mergeCell ref="Q1:R1"/>
    <mergeCell ref="B48:B50"/>
    <mergeCell ref="C48:D50"/>
    <mergeCell ref="E48:M48"/>
    <mergeCell ref="N48:P49"/>
    <mergeCell ref="C45:D45"/>
    <mergeCell ref="E12:F12"/>
    <mergeCell ref="M1:O1"/>
    <mergeCell ref="A1:E1"/>
    <mergeCell ref="D3:L3"/>
    <mergeCell ref="C5:O5"/>
    <mergeCell ref="C6:O6"/>
    <mergeCell ref="F7:H7"/>
    <mergeCell ref="C9:O9"/>
    <mergeCell ref="P11:R12"/>
    <mergeCell ref="Q14:R14"/>
  </mergeCells>
  <hyperlinks>
    <hyperlink ref="Q1:R1" location="'Почетна страна'!A31" display="Врати се на почетна страна" xr:uid="{6262CA15-E677-4F96-8AC5-D96ABFCD0388}"/>
  </hyperlinks>
  <printOptions horizontalCentered="1"/>
  <pageMargins left="0.23622047244094491" right="0.23622047244094491" top="0.47244094488188981" bottom="0.51181102362204722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39" max="18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DFE2-A4AE-4841-B8F8-7C485F63AE42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5" t="s">
        <v>1573</v>
      </c>
      <c r="B1" s="506"/>
      <c r="C1" s="506"/>
      <c r="D1" s="506"/>
      <c r="E1" s="507"/>
      <c r="G1" s="2"/>
      <c r="K1" s="3"/>
      <c r="L1" s="41"/>
      <c r="M1" s="505" t="s">
        <v>1631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B9" s="53"/>
      <c r="C9" s="514" t="s">
        <v>1485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2.5" x14ac:dyDescent="0.2">
      <c r="A15" s="90">
        <v>1</v>
      </c>
      <c r="B15" s="274" t="s">
        <v>766</v>
      </c>
      <c r="C15" s="40" t="s">
        <v>767</v>
      </c>
      <c r="D15" s="31">
        <v>35382</v>
      </c>
      <c r="E15" s="311"/>
      <c r="F15" s="312">
        <f>E15*D15</f>
        <v>0</v>
      </c>
      <c r="G15" s="313"/>
      <c r="H15" s="314"/>
      <c r="I15" s="315">
        <f t="shared" ref="I15:I39" si="0">G15*D15</f>
        <v>0</v>
      </c>
      <c r="J15" s="189">
        <f t="shared" ref="J15:J39" si="1">E15+G15</f>
        <v>0</v>
      </c>
      <c r="K15" s="316"/>
      <c r="L15" s="317">
        <f t="shared" ref="L15:L39" si="2">J15*D15</f>
        <v>0</v>
      </c>
      <c r="M15" s="190"/>
      <c r="N15" s="314"/>
      <c r="O15" s="318">
        <f t="shared" ref="O15:O39" si="3">M15*D15</f>
        <v>0</v>
      </c>
      <c r="P15" s="319"/>
      <c r="Q15" s="314"/>
      <c r="R15" s="317">
        <f t="shared" ref="R15:R39" si="4">P15*D15</f>
        <v>0</v>
      </c>
    </row>
    <row r="16" spans="1:18" s="1" customFormat="1" ht="12.75" x14ac:dyDescent="0.2">
      <c r="A16" s="90">
        <v>2</v>
      </c>
      <c r="B16" s="274" t="s">
        <v>768</v>
      </c>
      <c r="C16" s="40" t="s">
        <v>769</v>
      </c>
      <c r="D16" s="31">
        <v>1124558.75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22.5" x14ac:dyDescent="0.2">
      <c r="A17" s="90">
        <v>3</v>
      </c>
      <c r="B17" s="274" t="s">
        <v>770</v>
      </c>
      <c r="C17" s="40" t="s">
        <v>771</v>
      </c>
      <c r="D17" s="31">
        <v>230422</v>
      </c>
      <c r="E17" s="320"/>
      <c r="F17" s="321">
        <f t="shared" ref="F17:F39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22.5" x14ac:dyDescent="0.2">
      <c r="A18" s="90">
        <v>4</v>
      </c>
      <c r="B18" s="274" t="s">
        <v>772</v>
      </c>
      <c r="C18" s="40" t="s">
        <v>773</v>
      </c>
      <c r="D18" s="31">
        <v>198743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90">
        <v>5</v>
      </c>
      <c r="B19" s="274" t="s">
        <v>774</v>
      </c>
      <c r="C19" s="40" t="s">
        <v>775</v>
      </c>
      <c r="D19" s="31">
        <v>152750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22.5" x14ac:dyDescent="0.2">
      <c r="A20" s="90">
        <v>6</v>
      </c>
      <c r="B20" s="274" t="s">
        <v>776</v>
      </c>
      <c r="C20" s="40" t="s">
        <v>777</v>
      </c>
      <c r="D20" s="31">
        <v>184343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274" t="s">
        <v>778</v>
      </c>
      <c r="C21" s="40" t="s">
        <v>779</v>
      </c>
      <c r="D21" s="31">
        <v>52281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33.75" x14ac:dyDescent="0.2">
      <c r="A22" s="90">
        <v>8</v>
      </c>
      <c r="B22" s="274" t="s">
        <v>780</v>
      </c>
      <c r="C22" s="40" t="s">
        <v>781</v>
      </c>
      <c r="D22" s="31">
        <v>9504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33.75" x14ac:dyDescent="0.2">
      <c r="A23" s="90">
        <v>9</v>
      </c>
      <c r="B23" s="274" t="s">
        <v>782</v>
      </c>
      <c r="C23" s="40" t="s">
        <v>783</v>
      </c>
      <c r="D23" s="31">
        <v>15976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90">
        <v>10</v>
      </c>
      <c r="B24" s="274" t="s">
        <v>784</v>
      </c>
      <c r="C24" s="40" t="s">
        <v>785</v>
      </c>
      <c r="D24" s="31">
        <v>450960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12.75" x14ac:dyDescent="0.2">
      <c r="A25" s="90">
        <v>11</v>
      </c>
      <c r="B25" s="274" t="s">
        <v>786</v>
      </c>
      <c r="C25" s="40" t="s">
        <v>787</v>
      </c>
      <c r="D25" s="31">
        <v>271029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22.5" x14ac:dyDescent="0.2">
      <c r="A26" s="90">
        <v>12</v>
      </c>
      <c r="B26" s="274" t="s">
        <v>788</v>
      </c>
      <c r="C26" s="40" t="s">
        <v>789</v>
      </c>
      <c r="D26" s="31">
        <v>206415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22.5" x14ac:dyDescent="0.2">
      <c r="A27" s="90">
        <v>13</v>
      </c>
      <c r="B27" s="274" t="s">
        <v>790</v>
      </c>
      <c r="C27" s="40" t="s">
        <v>791</v>
      </c>
      <c r="D27" s="31">
        <v>170171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22.5" x14ac:dyDescent="0.2">
      <c r="A28" s="90">
        <v>14</v>
      </c>
      <c r="B28" s="274" t="s">
        <v>792</v>
      </c>
      <c r="C28" s="40" t="s">
        <v>793</v>
      </c>
      <c r="D28" s="31">
        <v>156139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5">
        <f t="shared" si="4"/>
        <v>0</v>
      </c>
    </row>
    <row r="29" spans="1:18" s="1" customFormat="1" ht="22.5" x14ac:dyDescent="0.2">
      <c r="A29" s="90">
        <v>15</v>
      </c>
      <c r="B29" s="274" t="s">
        <v>794</v>
      </c>
      <c r="C29" s="40" t="s">
        <v>795</v>
      </c>
      <c r="D29" s="31">
        <v>80163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5">
        <f t="shared" si="4"/>
        <v>0</v>
      </c>
    </row>
    <row r="30" spans="1:18" s="1" customFormat="1" ht="22.5" x14ac:dyDescent="0.2">
      <c r="A30" s="90">
        <v>16</v>
      </c>
      <c r="B30" s="274" t="s">
        <v>796</v>
      </c>
      <c r="C30" s="40" t="s">
        <v>797</v>
      </c>
      <c r="D30" s="31">
        <v>47446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5">
        <f t="shared" si="4"/>
        <v>0</v>
      </c>
    </row>
    <row r="31" spans="1:18" s="1" customFormat="1" ht="22.5" x14ac:dyDescent="0.2">
      <c r="A31" s="90">
        <v>17</v>
      </c>
      <c r="B31" s="274" t="s">
        <v>798</v>
      </c>
      <c r="C31" s="40" t="s">
        <v>799</v>
      </c>
      <c r="D31" s="31">
        <v>40746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5">
        <f t="shared" si="4"/>
        <v>0</v>
      </c>
    </row>
    <row r="32" spans="1:18" s="1" customFormat="1" ht="22.5" x14ac:dyDescent="0.2">
      <c r="A32" s="90">
        <v>18</v>
      </c>
      <c r="B32" s="274" t="s">
        <v>800</v>
      </c>
      <c r="C32" s="40" t="s">
        <v>801</v>
      </c>
      <c r="D32" s="31">
        <v>103267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5">
        <f t="shared" si="4"/>
        <v>0</v>
      </c>
    </row>
    <row r="33" spans="1:19" s="1" customFormat="1" ht="22.5" x14ac:dyDescent="0.2">
      <c r="A33" s="90">
        <v>19</v>
      </c>
      <c r="B33" s="274" t="s">
        <v>802</v>
      </c>
      <c r="C33" s="40" t="s">
        <v>803</v>
      </c>
      <c r="D33" s="31">
        <v>49220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5">
        <f t="shared" si="4"/>
        <v>0</v>
      </c>
    </row>
    <row r="34" spans="1:19" s="1" customFormat="1" ht="22.5" x14ac:dyDescent="0.2">
      <c r="A34" s="90">
        <v>20</v>
      </c>
      <c r="B34" s="274" t="s">
        <v>804</v>
      </c>
      <c r="C34" s="40" t="s">
        <v>805</v>
      </c>
      <c r="D34" s="31">
        <v>18186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5">
        <f t="shared" si="4"/>
        <v>0</v>
      </c>
    </row>
    <row r="35" spans="1:19" s="1" customFormat="1" ht="22.5" x14ac:dyDescent="0.2">
      <c r="A35" s="90">
        <v>21</v>
      </c>
      <c r="B35" s="274" t="s">
        <v>806</v>
      </c>
      <c r="C35" s="40" t="s">
        <v>807</v>
      </c>
      <c r="D35" s="31">
        <v>4591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5">
        <f t="shared" si="4"/>
        <v>0</v>
      </c>
    </row>
    <row r="36" spans="1:19" s="1" customFormat="1" ht="22.5" x14ac:dyDescent="0.2">
      <c r="A36" s="90">
        <v>22</v>
      </c>
      <c r="B36" s="274" t="s">
        <v>808</v>
      </c>
      <c r="C36" s="40" t="s">
        <v>809</v>
      </c>
      <c r="D36" s="31">
        <v>60789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5">
        <f t="shared" si="4"/>
        <v>0</v>
      </c>
    </row>
    <row r="37" spans="1:19" s="1" customFormat="1" ht="22.5" x14ac:dyDescent="0.2">
      <c r="A37" s="90">
        <v>23</v>
      </c>
      <c r="B37" s="274" t="s">
        <v>810</v>
      </c>
      <c r="C37" s="40" t="s">
        <v>811</v>
      </c>
      <c r="D37" s="31">
        <v>22730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5">
        <f t="shared" si="4"/>
        <v>0</v>
      </c>
    </row>
    <row r="38" spans="1:19" s="1" customFormat="1" ht="22.5" x14ac:dyDescent="0.2">
      <c r="A38" s="90">
        <v>24</v>
      </c>
      <c r="B38" s="274" t="s">
        <v>812</v>
      </c>
      <c r="C38" s="40" t="s">
        <v>813</v>
      </c>
      <c r="D38" s="31">
        <v>9734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5">
        <f t="shared" si="4"/>
        <v>0</v>
      </c>
    </row>
    <row r="39" spans="1:19" s="1" customFormat="1" ht="22.5" x14ac:dyDescent="0.2">
      <c r="A39" s="90">
        <v>25</v>
      </c>
      <c r="B39" s="274" t="s">
        <v>814</v>
      </c>
      <c r="C39" s="40" t="s">
        <v>815</v>
      </c>
      <c r="D39" s="31">
        <v>3933</v>
      </c>
      <c r="E39" s="320"/>
      <c r="F39" s="321">
        <f t="shared" si="5"/>
        <v>0</v>
      </c>
      <c r="G39" s="313"/>
      <c r="H39" s="322"/>
      <c r="I39" s="323">
        <f t="shared" si="0"/>
        <v>0</v>
      </c>
      <c r="J39" s="189">
        <f t="shared" si="1"/>
        <v>0</v>
      </c>
      <c r="K39" s="324"/>
      <c r="L39" s="325">
        <f t="shared" si="2"/>
        <v>0</v>
      </c>
      <c r="M39" s="190"/>
      <c r="N39" s="322"/>
      <c r="O39" s="326">
        <f t="shared" si="3"/>
        <v>0</v>
      </c>
      <c r="P39" s="319"/>
      <c r="Q39" s="322"/>
      <c r="R39" s="325">
        <f t="shared" si="4"/>
        <v>0</v>
      </c>
    </row>
    <row r="40" spans="1:19" s="1" customFormat="1" ht="12.75" x14ac:dyDescent="0.2">
      <c r="A40" s="90">
        <v>26</v>
      </c>
      <c r="B40" s="27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27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27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27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27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1486</v>
      </c>
      <c r="C51" s="575" t="s">
        <v>1356</v>
      </c>
      <c r="D51" s="575"/>
      <c r="E51" s="163">
        <f>SUM(E15:E21)</f>
        <v>0</v>
      </c>
      <c r="F51" s="163">
        <f>SUM(F15:F21)</f>
        <v>0</v>
      </c>
      <c r="G51" s="95" t="e">
        <f>E51/$E$45</f>
        <v>#DIV/0!</v>
      </c>
      <c r="H51" s="163">
        <f>SUM(G15:G21)</f>
        <v>0</v>
      </c>
      <c r="I51" s="163">
        <f>SUM(I15:I21)</f>
        <v>0</v>
      </c>
      <c r="J51" s="135" t="e">
        <f>H51/$G$45</f>
        <v>#DIV/0!</v>
      </c>
      <c r="K51" s="163">
        <f>SUM(J15:J21)</f>
        <v>0</v>
      </c>
      <c r="L51" s="163">
        <f>SUM(L15:L21)</f>
        <v>0</v>
      </c>
      <c r="M51" s="95" t="e">
        <f>K51/$J$45</f>
        <v>#DIV/0!</v>
      </c>
      <c r="N51" s="166">
        <f>SUM(M15:M21)</f>
        <v>0</v>
      </c>
      <c r="O51" s="166">
        <f>SUM(O15:O21)</f>
        <v>0</v>
      </c>
      <c r="P51" s="95" t="e">
        <f>N51/$M$45</f>
        <v>#DIV/0!</v>
      </c>
      <c r="Q51" s="169">
        <f>SUM(P15:P21)</f>
        <v>0</v>
      </c>
      <c r="R51" s="169">
        <f>SUM(R15:R21)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1487</v>
      </c>
      <c r="C52" s="578" t="s">
        <v>1372</v>
      </c>
      <c r="D52" s="578"/>
      <c r="E52" s="164">
        <f>SUM(E22:E44)</f>
        <v>0</v>
      </c>
      <c r="F52" s="164">
        <f>SUM(F22:F44)</f>
        <v>0</v>
      </c>
      <c r="G52" s="96" t="e">
        <f>E52/$E$45</f>
        <v>#DIV/0!</v>
      </c>
      <c r="H52" s="164">
        <f>SUM(G22:G44)</f>
        <v>0</v>
      </c>
      <c r="I52" s="164">
        <f>SUM(I22:I44)</f>
        <v>0</v>
      </c>
      <c r="J52" s="136" t="e">
        <f>H52/$G$45</f>
        <v>#DIV/0!</v>
      </c>
      <c r="K52" s="164">
        <f>SUM(J22:J44)</f>
        <v>0</v>
      </c>
      <c r="L52" s="164">
        <f>SUM(L22:L44)</f>
        <v>0</v>
      </c>
      <c r="M52" s="96" t="e">
        <f>K52/$J$45</f>
        <v>#DIV/0!</v>
      </c>
      <c r="N52" s="167">
        <f>SUM(M22:M44)</f>
        <v>0</v>
      </c>
      <c r="O52" s="167">
        <f>SUM(O22:O44)</f>
        <v>0</v>
      </c>
      <c r="P52" s="96" t="e">
        <f>N52/$M$45</f>
        <v>#DIV/0!</v>
      </c>
      <c r="Q52" s="171">
        <f>SUM(P22:P44)</f>
        <v>0</v>
      </c>
      <c r="R52" s="171">
        <f>SUM(R22:R44)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17" customFormat="1" ht="12.75" x14ac:dyDescent="0.2">
      <c r="A57" s="36"/>
      <c r="B57" s="36"/>
      <c r="C57" s="68"/>
      <c r="D57" s="39"/>
      <c r="E57" s="36"/>
      <c r="L57" s="44"/>
    </row>
    <row r="58" spans="1:19" s="69" customFormat="1" ht="18" customHeight="1" x14ac:dyDescent="0.2">
      <c r="B58" s="70" t="s">
        <v>1566</v>
      </c>
      <c r="C58" s="62"/>
      <c r="D58" s="71" t="s">
        <v>1564</v>
      </c>
      <c r="E58" s="72"/>
      <c r="G58" s="73"/>
      <c r="H58" s="569" t="s">
        <v>1568</v>
      </c>
      <c r="I58" s="570"/>
      <c r="J58" s="570"/>
      <c r="K58" s="570"/>
    </row>
    <row r="59" spans="1:19" s="69" customFormat="1" ht="14.25" customHeight="1" x14ac:dyDescent="0.2">
      <c r="A59" s="74"/>
      <c r="B59" s="72"/>
      <c r="C59" s="75"/>
      <c r="D59" s="76"/>
      <c r="E59" s="76"/>
      <c r="H59" s="568"/>
      <c r="I59" s="568"/>
      <c r="J59" s="568"/>
      <c r="K59" s="568"/>
    </row>
    <row r="60" spans="1:19" s="69" customFormat="1" ht="16.5" customHeight="1" x14ac:dyDescent="0.2">
      <c r="B60" s="77" t="s">
        <v>1567</v>
      </c>
      <c r="C60" s="63"/>
      <c r="H60" s="568"/>
      <c r="I60" s="568"/>
      <c r="J60" s="568"/>
      <c r="K60" s="568"/>
    </row>
    <row r="61" spans="1:19" x14ac:dyDescent="0.25">
      <c r="C61" s="27"/>
    </row>
    <row r="62" spans="1:19" x14ac:dyDescent="0.25">
      <c r="C62" s="27"/>
    </row>
    <row r="63" spans="1:19" x14ac:dyDescent="0.25">
      <c r="C63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pPs6yAbaQPNr4DF13GLNVQ1aAcpUahHabNElA7yLLw42rvnlA8mZfJ/GQq+BzOI4O8c6PfJxGgVgeOuWmAgwnw==" saltValue="J15yfOc3lOT9eiKVt0u7Gw==" spinCount="100000" sheet="1" formatRows="0" insertColumns="0"/>
  <mergeCells count="45">
    <mergeCell ref="A11:A13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G12:I12"/>
    <mergeCell ref="J12:L12"/>
    <mergeCell ref="H13:I13"/>
    <mergeCell ref="K13:L13"/>
    <mergeCell ref="C53:D5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F7:H7"/>
    <mergeCell ref="C9:O9"/>
    <mergeCell ref="E11:L11"/>
    <mergeCell ref="M11:O12"/>
    <mergeCell ref="H58:K58"/>
    <mergeCell ref="H59:K60"/>
    <mergeCell ref="H45:I45"/>
    <mergeCell ref="K45:L45"/>
    <mergeCell ref="N45:O45"/>
    <mergeCell ref="N13:O13"/>
    <mergeCell ref="C51:D51"/>
    <mergeCell ref="C52:D52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D65408DD-4EDD-4AB0-9964-6154A6EC68B9}"/>
  </hyperlinks>
  <printOptions horizontalCentered="1"/>
  <pageMargins left="0.23622047244094491" right="0.23622047244094491" top="0.47244094488188981" bottom="0.51181102362204722" header="0.31496062992125984" footer="0.31496062992125984"/>
  <pageSetup paperSize="9" scale="70" orientation="landscape" r:id="rId1"/>
  <headerFooter alignWithMargins="0">
    <oddFooter>&amp;C&amp;8&amp;P</oddFooter>
  </headerFooter>
  <rowBreaks count="1" manualBreakCount="1">
    <brk id="3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54A3-5C77-4DF5-BEA1-E9C93DE96E2A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5" t="s">
        <v>1573</v>
      </c>
      <c r="B1" s="506"/>
      <c r="C1" s="506"/>
      <c r="D1" s="506"/>
      <c r="E1" s="507"/>
      <c r="G1" s="2"/>
      <c r="K1" s="3"/>
      <c r="L1" s="41"/>
      <c r="M1" s="505" t="s">
        <v>1632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1488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258">
        <v>1</v>
      </c>
      <c r="B15" s="274" t="s">
        <v>816</v>
      </c>
      <c r="C15" s="40" t="s">
        <v>817</v>
      </c>
      <c r="D15" s="31">
        <v>93784</v>
      </c>
      <c r="E15" s="228"/>
      <c r="F15" s="229">
        <f>E15*D15</f>
        <v>0</v>
      </c>
      <c r="G15" s="409"/>
      <c r="H15" s="247"/>
      <c r="I15" s="244">
        <f t="shared" ref="I15:I24" si="0">G15*D15</f>
        <v>0</v>
      </c>
      <c r="J15" s="231">
        <f t="shared" ref="J15:J24" si="1">E15+G15</f>
        <v>0</v>
      </c>
      <c r="K15" s="233"/>
      <c r="L15" s="250">
        <f t="shared" ref="L15:L24" si="2">J15*D15</f>
        <v>0</v>
      </c>
      <c r="M15" s="232"/>
      <c r="N15" s="247"/>
      <c r="O15" s="255">
        <f t="shared" ref="O15:O24" si="3">M15*D15</f>
        <v>0</v>
      </c>
      <c r="P15" s="234"/>
      <c r="Q15" s="247"/>
      <c r="R15" s="255">
        <f t="shared" ref="R15:R24" si="4">P15*D15</f>
        <v>0</v>
      </c>
    </row>
    <row r="16" spans="1:18" s="1" customFormat="1" ht="22.5" x14ac:dyDescent="0.2">
      <c r="A16" s="258">
        <v>2</v>
      </c>
      <c r="B16" s="274" t="s">
        <v>818</v>
      </c>
      <c r="C16" s="40" t="s">
        <v>819</v>
      </c>
      <c r="D16" s="31">
        <v>115559</v>
      </c>
      <c r="E16" s="235"/>
      <c r="F16" s="236">
        <f>E16*D16</f>
        <v>0</v>
      </c>
      <c r="G16" s="409"/>
      <c r="H16" s="248"/>
      <c r="I16" s="245">
        <f t="shared" si="0"/>
        <v>0</v>
      </c>
      <c r="J16" s="231">
        <f t="shared" si="1"/>
        <v>0</v>
      </c>
      <c r="K16" s="238"/>
      <c r="L16" s="251">
        <f t="shared" si="2"/>
        <v>0</v>
      </c>
      <c r="M16" s="232"/>
      <c r="N16" s="248"/>
      <c r="O16" s="256">
        <f t="shared" si="3"/>
        <v>0</v>
      </c>
      <c r="P16" s="234"/>
      <c r="Q16" s="248"/>
      <c r="R16" s="256">
        <f t="shared" si="4"/>
        <v>0</v>
      </c>
    </row>
    <row r="17" spans="1:18" s="1" customFormat="1" ht="22.5" x14ac:dyDescent="0.2">
      <c r="A17" s="258">
        <v>3</v>
      </c>
      <c r="B17" s="274" t="s">
        <v>820</v>
      </c>
      <c r="C17" s="40" t="s">
        <v>821</v>
      </c>
      <c r="D17" s="31">
        <v>24487</v>
      </c>
      <c r="E17" s="235"/>
      <c r="F17" s="236">
        <f t="shared" ref="F17:F24" si="5">E17*D17</f>
        <v>0</v>
      </c>
      <c r="G17" s="409"/>
      <c r="H17" s="248"/>
      <c r="I17" s="245">
        <f t="shared" si="0"/>
        <v>0</v>
      </c>
      <c r="J17" s="231">
        <f t="shared" si="1"/>
        <v>0</v>
      </c>
      <c r="K17" s="238"/>
      <c r="L17" s="251">
        <f t="shared" si="2"/>
        <v>0</v>
      </c>
      <c r="M17" s="232"/>
      <c r="N17" s="248"/>
      <c r="O17" s="256">
        <f t="shared" si="3"/>
        <v>0</v>
      </c>
      <c r="P17" s="234"/>
      <c r="Q17" s="248"/>
      <c r="R17" s="256">
        <f t="shared" si="4"/>
        <v>0</v>
      </c>
    </row>
    <row r="18" spans="1:18" s="1" customFormat="1" ht="22.5" x14ac:dyDescent="0.2">
      <c r="A18" s="258">
        <v>4</v>
      </c>
      <c r="B18" s="274" t="s">
        <v>822</v>
      </c>
      <c r="C18" s="40" t="s">
        <v>823</v>
      </c>
      <c r="D18" s="31">
        <v>38142</v>
      </c>
      <c r="E18" s="235"/>
      <c r="F18" s="236">
        <f t="shared" si="5"/>
        <v>0</v>
      </c>
      <c r="G18" s="409"/>
      <c r="H18" s="248"/>
      <c r="I18" s="245">
        <f t="shared" si="0"/>
        <v>0</v>
      </c>
      <c r="J18" s="231">
        <f t="shared" si="1"/>
        <v>0</v>
      </c>
      <c r="K18" s="238"/>
      <c r="L18" s="251">
        <f t="shared" si="2"/>
        <v>0</v>
      </c>
      <c r="M18" s="232"/>
      <c r="N18" s="248"/>
      <c r="O18" s="256">
        <f t="shared" si="3"/>
        <v>0</v>
      </c>
      <c r="P18" s="234"/>
      <c r="Q18" s="248"/>
      <c r="R18" s="256">
        <f t="shared" si="4"/>
        <v>0</v>
      </c>
    </row>
    <row r="19" spans="1:18" s="1" customFormat="1" ht="22.5" x14ac:dyDescent="0.2">
      <c r="A19" s="258">
        <v>5</v>
      </c>
      <c r="B19" s="274" t="s">
        <v>824</v>
      </c>
      <c r="C19" s="40" t="s">
        <v>380</v>
      </c>
      <c r="D19" s="31">
        <v>28917</v>
      </c>
      <c r="E19" s="235"/>
      <c r="F19" s="236">
        <f t="shared" si="5"/>
        <v>0</v>
      </c>
      <c r="G19" s="409"/>
      <c r="H19" s="248"/>
      <c r="I19" s="245">
        <f t="shared" si="0"/>
        <v>0</v>
      </c>
      <c r="J19" s="231">
        <f t="shared" si="1"/>
        <v>0</v>
      </c>
      <c r="K19" s="238"/>
      <c r="L19" s="251">
        <f t="shared" si="2"/>
        <v>0</v>
      </c>
      <c r="M19" s="232"/>
      <c r="N19" s="248"/>
      <c r="O19" s="256">
        <f t="shared" si="3"/>
        <v>0</v>
      </c>
      <c r="P19" s="234"/>
      <c r="Q19" s="248"/>
      <c r="R19" s="256">
        <f t="shared" si="4"/>
        <v>0</v>
      </c>
    </row>
    <row r="20" spans="1:18" s="1" customFormat="1" ht="22.5" x14ac:dyDescent="0.2">
      <c r="A20" s="258">
        <v>6</v>
      </c>
      <c r="B20" s="274" t="s">
        <v>825</v>
      </c>
      <c r="C20" s="40" t="s">
        <v>381</v>
      </c>
      <c r="D20" s="31">
        <v>23774</v>
      </c>
      <c r="E20" s="235"/>
      <c r="F20" s="236">
        <f t="shared" si="5"/>
        <v>0</v>
      </c>
      <c r="G20" s="409"/>
      <c r="H20" s="248"/>
      <c r="I20" s="245">
        <f t="shared" si="0"/>
        <v>0</v>
      </c>
      <c r="J20" s="231">
        <f t="shared" si="1"/>
        <v>0</v>
      </c>
      <c r="K20" s="238"/>
      <c r="L20" s="251">
        <f t="shared" si="2"/>
        <v>0</v>
      </c>
      <c r="M20" s="232"/>
      <c r="N20" s="248"/>
      <c r="O20" s="256">
        <f t="shared" si="3"/>
        <v>0</v>
      </c>
      <c r="P20" s="234"/>
      <c r="Q20" s="248"/>
      <c r="R20" s="256">
        <f t="shared" si="4"/>
        <v>0</v>
      </c>
    </row>
    <row r="21" spans="1:18" s="1" customFormat="1" ht="12.75" x14ac:dyDescent="0.2">
      <c r="A21" s="258">
        <v>7</v>
      </c>
      <c r="B21" s="274" t="s">
        <v>826</v>
      </c>
      <c r="C21" s="40" t="s">
        <v>827</v>
      </c>
      <c r="D21" s="31">
        <v>39848</v>
      </c>
      <c r="E21" s="235"/>
      <c r="F21" s="236">
        <f t="shared" si="5"/>
        <v>0</v>
      </c>
      <c r="G21" s="409"/>
      <c r="H21" s="248"/>
      <c r="I21" s="245">
        <f t="shared" si="0"/>
        <v>0</v>
      </c>
      <c r="J21" s="231">
        <f t="shared" si="1"/>
        <v>0</v>
      </c>
      <c r="K21" s="238"/>
      <c r="L21" s="251">
        <f t="shared" si="2"/>
        <v>0</v>
      </c>
      <c r="M21" s="232"/>
      <c r="N21" s="248"/>
      <c r="O21" s="256">
        <f t="shared" si="3"/>
        <v>0</v>
      </c>
      <c r="P21" s="234"/>
      <c r="Q21" s="248"/>
      <c r="R21" s="256">
        <f t="shared" si="4"/>
        <v>0</v>
      </c>
    </row>
    <row r="22" spans="1:18" s="1" customFormat="1" ht="12.75" x14ac:dyDescent="0.2">
      <c r="A22" s="258">
        <v>8</v>
      </c>
      <c r="B22" s="274" t="s">
        <v>828</v>
      </c>
      <c r="C22" s="40" t="s">
        <v>829</v>
      </c>
      <c r="D22" s="31">
        <v>23768</v>
      </c>
      <c r="E22" s="235"/>
      <c r="F22" s="236">
        <f t="shared" si="5"/>
        <v>0</v>
      </c>
      <c r="G22" s="409"/>
      <c r="H22" s="248"/>
      <c r="I22" s="245">
        <f t="shared" si="0"/>
        <v>0</v>
      </c>
      <c r="J22" s="231">
        <f t="shared" si="1"/>
        <v>0</v>
      </c>
      <c r="K22" s="238"/>
      <c r="L22" s="251">
        <f t="shared" si="2"/>
        <v>0</v>
      </c>
      <c r="M22" s="232"/>
      <c r="N22" s="248"/>
      <c r="O22" s="256">
        <f t="shared" si="3"/>
        <v>0</v>
      </c>
      <c r="P22" s="234"/>
      <c r="Q22" s="248"/>
      <c r="R22" s="256">
        <f t="shared" si="4"/>
        <v>0</v>
      </c>
    </row>
    <row r="23" spans="1:18" s="1" customFormat="1" ht="22.5" x14ac:dyDescent="0.2">
      <c r="A23" s="258">
        <v>9</v>
      </c>
      <c r="B23" s="274" t="s">
        <v>830</v>
      </c>
      <c r="C23" s="40" t="s">
        <v>831</v>
      </c>
      <c r="D23" s="31">
        <v>13754</v>
      </c>
      <c r="E23" s="235"/>
      <c r="F23" s="236">
        <f t="shared" si="5"/>
        <v>0</v>
      </c>
      <c r="G23" s="409"/>
      <c r="H23" s="248"/>
      <c r="I23" s="245">
        <f t="shared" si="0"/>
        <v>0</v>
      </c>
      <c r="J23" s="231">
        <f t="shared" si="1"/>
        <v>0</v>
      </c>
      <c r="K23" s="238"/>
      <c r="L23" s="251">
        <f t="shared" si="2"/>
        <v>0</v>
      </c>
      <c r="M23" s="232"/>
      <c r="N23" s="248"/>
      <c r="O23" s="256">
        <f t="shared" si="3"/>
        <v>0</v>
      </c>
      <c r="P23" s="234"/>
      <c r="Q23" s="248"/>
      <c r="R23" s="256">
        <f t="shared" si="4"/>
        <v>0</v>
      </c>
    </row>
    <row r="24" spans="1:18" s="1" customFormat="1" ht="12.75" x14ac:dyDescent="0.2">
      <c r="A24" s="258">
        <v>10</v>
      </c>
      <c r="B24" s="274" t="s">
        <v>832</v>
      </c>
      <c r="C24" s="40" t="s">
        <v>833</v>
      </c>
      <c r="D24" s="31">
        <v>34411</v>
      </c>
      <c r="E24" s="235"/>
      <c r="F24" s="236">
        <f t="shared" si="5"/>
        <v>0</v>
      </c>
      <c r="G24" s="409"/>
      <c r="H24" s="248"/>
      <c r="I24" s="245">
        <f t="shared" si="0"/>
        <v>0</v>
      </c>
      <c r="J24" s="231">
        <f t="shared" si="1"/>
        <v>0</v>
      </c>
      <c r="K24" s="238"/>
      <c r="L24" s="251">
        <f t="shared" si="2"/>
        <v>0</v>
      </c>
      <c r="M24" s="232"/>
      <c r="N24" s="248"/>
      <c r="O24" s="256">
        <f t="shared" si="3"/>
        <v>0</v>
      </c>
      <c r="P24" s="234"/>
      <c r="Q24" s="248"/>
      <c r="R24" s="256">
        <f t="shared" si="4"/>
        <v>0</v>
      </c>
    </row>
    <row r="25" spans="1:18" s="1" customFormat="1" ht="12.75" x14ac:dyDescent="0.2">
      <c r="A25" s="258">
        <v>11</v>
      </c>
      <c r="B25" s="274"/>
      <c r="C25" s="40"/>
      <c r="D25" s="31"/>
      <c r="E25" s="235"/>
      <c r="F25" s="236"/>
      <c r="G25" s="409"/>
      <c r="H25" s="248"/>
      <c r="I25" s="245"/>
      <c r="J25" s="421"/>
      <c r="K25" s="410"/>
      <c r="L25" s="251"/>
      <c r="M25" s="232"/>
      <c r="N25" s="248"/>
      <c r="O25" s="256"/>
      <c r="P25" s="234"/>
      <c r="Q25" s="248"/>
      <c r="R25" s="256"/>
    </row>
    <row r="26" spans="1:18" s="1" customFormat="1" ht="12.75" x14ac:dyDescent="0.2">
      <c r="A26" s="412">
        <v>12</v>
      </c>
      <c r="B26" s="274"/>
      <c r="C26" s="413"/>
      <c r="D26" s="414"/>
      <c r="E26" s="235"/>
      <c r="F26" s="236"/>
      <c r="G26" s="418"/>
      <c r="H26" s="248"/>
      <c r="I26" s="245"/>
      <c r="J26" s="421"/>
      <c r="K26" s="410"/>
      <c r="L26" s="251"/>
      <c r="M26" s="423"/>
      <c r="N26" s="411"/>
      <c r="O26" s="256"/>
      <c r="P26" s="425"/>
      <c r="Q26" s="248"/>
      <c r="R26" s="256"/>
    </row>
    <row r="27" spans="1:18" s="1" customFormat="1" ht="12.75" x14ac:dyDescent="0.2">
      <c r="A27" s="258">
        <v>13</v>
      </c>
      <c r="B27" s="274"/>
      <c r="C27" s="413"/>
      <c r="D27" s="414"/>
      <c r="E27" s="235"/>
      <c r="F27" s="236"/>
      <c r="G27" s="418"/>
      <c r="H27" s="248"/>
      <c r="I27" s="245"/>
      <c r="J27" s="421"/>
      <c r="K27" s="410"/>
      <c r="L27" s="251"/>
      <c r="M27" s="423"/>
      <c r="N27" s="411"/>
      <c r="O27" s="256"/>
      <c r="P27" s="425"/>
      <c r="Q27" s="248"/>
      <c r="R27" s="256"/>
    </row>
    <row r="28" spans="1:18" s="1" customFormat="1" ht="12.75" x14ac:dyDescent="0.2">
      <c r="A28" s="412">
        <v>14</v>
      </c>
      <c r="B28" s="274"/>
      <c r="C28" s="413"/>
      <c r="D28" s="414"/>
      <c r="E28" s="235"/>
      <c r="F28" s="236"/>
      <c r="G28" s="418"/>
      <c r="H28" s="248"/>
      <c r="I28" s="245"/>
      <c r="J28" s="421"/>
      <c r="K28" s="410"/>
      <c r="L28" s="251"/>
      <c r="M28" s="423"/>
      <c r="N28" s="411"/>
      <c r="O28" s="256"/>
      <c r="P28" s="425"/>
      <c r="Q28" s="248"/>
      <c r="R28" s="256"/>
    </row>
    <row r="29" spans="1:18" s="1" customFormat="1" ht="12.75" x14ac:dyDescent="0.2">
      <c r="A29" s="258">
        <v>15</v>
      </c>
      <c r="B29" s="274"/>
      <c r="C29" s="413"/>
      <c r="D29" s="414"/>
      <c r="E29" s="235"/>
      <c r="F29" s="236"/>
      <c r="G29" s="418"/>
      <c r="H29" s="248"/>
      <c r="I29" s="245"/>
      <c r="J29" s="421"/>
      <c r="K29" s="410"/>
      <c r="L29" s="251"/>
      <c r="M29" s="423"/>
      <c r="N29" s="411"/>
      <c r="O29" s="256"/>
      <c r="P29" s="425"/>
      <c r="Q29" s="248"/>
      <c r="R29" s="256"/>
    </row>
    <row r="30" spans="1:18" s="1" customFormat="1" ht="12.75" x14ac:dyDescent="0.2">
      <c r="A30" s="412">
        <v>16</v>
      </c>
      <c r="B30" s="274"/>
      <c r="C30" s="413"/>
      <c r="D30" s="414"/>
      <c r="E30" s="235"/>
      <c r="F30" s="236"/>
      <c r="G30" s="418"/>
      <c r="H30" s="248"/>
      <c r="I30" s="245"/>
      <c r="J30" s="421"/>
      <c r="K30" s="410"/>
      <c r="L30" s="251"/>
      <c r="M30" s="423"/>
      <c r="N30" s="411"/>
      <c r="O30" s="256"/>
      <c r="P30" s="425"/>
      <c r="Q30" s="248"/>
      <c r="R30" s="256"/>
    </row>
    <row r="31" spans="1:18" s="1" customFormat="1" ht="12.75" x14ac:dyDescent="0.2">
      <c r="A31" s="258">
        <v>17</v>
      </c>
      <c r="B31" s="274"/>
      <c r="C31" s="413"/>
      <c r="D31" s="414"/>
      <c r="E31" s="235"/>
      <c r="F31" s="236"/>
      <c r="G31" s="418"/>
      <c r="H31" s="248"/>
      <c r="I31" s="245"/>
      <c r="J31" s="421"/>
      <c r="K31" s="410"/>
      <c r="L31" s="251"/>
      <c r="M31" s="423"/>
      <c r="N31" s="411"/>
      <c r="O31" s="256"/>
      <c r="P31" s="425"/>
      <c r="Q31" s="248"/>
      <c r="R31" s="256"/>
    </row>
    <row r="32" spans="1:18" s="1" customFormat="1" ht="12.75" x14ac:dyDescent="0.2">
      <c r="A32" s="412">
        <v>18</v>
      </c>
      <c r="B32" s="274"/>
      <c r="C32" s="413"/>
      <c r="D32" s="414"/>
      <c r="E32" s="235"/>
      <c r="F32" s="236"/>
      <c r="G32" s="418"/>
      <c r="H32" s="248"/>
      <c r="I32" s="245"/>
      <c r="J32" s="421"/>
      <c r="K32" s="410"/>
      <c r="L32" s="251"/>
      <c r="M32" s="423"/>
      <c r="N32" s="411"/>
      <c r="O32" s="256"/>
      <c r="P32" s="425"/>
      <c r="Q32" s="248"/>
      <c r="R32" s="256"/>
    </row>
    <row r="33" spans="1:19" s="1" customFormat="1" ht="12.75" x14ac:dyDescent="0.2">
      <c r="A33" s="258">
        <v>19</v>
      </c>
      <c r="B33" s="274"/>
      <c r="C33" s="413"/>
      <c r="D33" s="414"/>
      <c r="E33" s="235"/>
      <c r="F33" s="236"/>
      <c r="G33" s="418"/>
      <c r="H33" s="248"/>
      <c r="I33" s="245"/>
      <c r="J33" s="421"/>
      <c r="K33" s="410"/>
      <c r="L33" s="251"/>
      <c r="M33" s="423"/>
      <c r="N33" s="411"/>
      <c r="O33" s="256"/>
      <c r="P33" s="425"/>
      <c r="Q33" s="248"/>
      <c r="R33" s="256"/>
    </row>
    <row r="34" spans="1:19" s="1" customFormat="1" ht="12.75" x14ac:dyDescent="0.2">
      <c r="A34" s="412">
        <v>20</v>
      </c>
      <c r="B34" s="274"/>
      <c r="C34" s="413"/>
      <c r="D34" s="414"/>
      <c r="E34" s="235"/>
      <c r="F34" s="236"/>
      <c r="G34" s="418"/>
      <c r="H34" s="248"/>
      <c r="I34" s="245"/>
      <c r="J34" s="421"/>
      <c r="K34" s="410"/>
      <c r="L34" s="251"/>
      <c r="M34" s="423"/>
      <c r="N34" s="411"/>
      <c r="O34" s="256"/>
      <c r="P34" s="425"/>
      <c r="Q34" s="248"/>
      <c r="R34" s="256"/>
    </row>
    <row r="35" spans="1:19" s="1" customFormat="1" ht="12.75" x14ac:dyDescent="0.2">
      <c r="A35" s="258">
        <v>21</v>
      </c>
      <c r="B35" s="274"/>
      <c r="C35" s="413"/>
      <c r="D35" s="414"/>
      <c r="E35" s="235"/>
      <c r="F35" s="236"/>
      <c r="G35" s="418"/>
      <c r="H35" s="248"/>
      <c r="I35" s="245"/>
      <c r="J35" s="421"/>
      <c r="K35" s="410"/>
      <c r="L35" s="251"/>
      <c r="M35" s="423"/>
      <c r="N35" s="411"/>
      <c r="O35" s="256"/>
      <c r="P35" s="425"/>
      <c r="Q35" s="248"/>
      <c r="R35" s="256"/>
    </row>
    <row r="36" spans="1:19" s="1" customFormat="1" ht="12.75" x14ac:dyDescent="0.2">
      <c r="A36" s="412">
        <v>22</v>
      </c>
      <c r="B36" s="274"/>
      <c r="C36" s="413"/>
      <c r="D36" s="414"/>
      <c r="E36" s="235"/>
      <c r="F36" s="236"/>
      <c r="G36" s="418"/>
      <c r="H36" s="248"/>
      <c r="I36" s="245"/>
      <c r="J36" s="421"/>
      <c r="K36" s="410"/>
      <c r="L36" s="251"/>
      <c r="M36" s="423"/>
      <c r="N36" s="411"/>
      <c r="O36" s="256"/>
      <c r="P36" s="425"/>
      <c r="Q36" s="248"/>
      <c r="R36" s="256"/>
    </row>
    <row r="37" spans="1:19" s="1" customFormat="1" ht="12.75" x14ac:dyDescent="0.2">
      <c r="A37" s="258">
        <v>23</v>
      </c>
      <c r="B37" s="274"/>
      <c r="C37" s="413"/>
      <c r="D37" s="414"/>
      <c r="E37" s="235"/>
      <c r="F37" s="236"/>
      <c r="G37" s="418"/>
      <c r="H37" s="248"/>
      <c r="I37" s="245"/>
      <c r="J37" s="421"/>
      <c r="K37" s="410"/>
      <c r="L37" s="251"/>
      <c r="M37" s="423"/>
      <c r="N37" s="411"/>
      <c r="O37" s="256"/>
      <c r="P37" s="425"/>
      <c r="Q37" s="248"/>
      <c r="R37" s="256"/>
    </row>
    <row r="38" spans="1:19" s="1" customFormat="1" ht="12.75" x14ac:dyDescent="0.2">
      <c r="A38" s="412">
        <v>24</v>
      </c>
      <c r="B38" s="274"/>
      <c r="C38" s="413"/>
      <c r="D38" s="414"/>
      <c r="E38" s="235"/>
      <c r="F38" s="236"/>
      <c r="G38" s="418"/>
      <c r="H38" s="248"/>
      <c r="I38" s="245"/>
      <c r="J38" s="421"/>
      <c r="K38" s="410"/>
      <c r="L38" s="251"/>
      <c r="M38" s="423"/>
      <c r="N38" s="411"/>
      <c r="O38" s="256"/>
      <c r="P38" s="425"/>
      <c r="Q38" s="248"/>
      <c r="R38" s="256"/>
    </row>
    <row r="39" spans="1:19" s="1" customFormat="1" ht="12.75" x14ac:dyDescent="0.2">
      <c r="A39" s="258">
        <v>25</v>
      </c>
      <c r="B39" s="274"/>
      <c r="C39" s="413"/>
      <c r="D39" s="414"/>
      <c r="E39" s="235"/>
      <c r="F39" s="236"/>
      <c r="G39" s="418"/>
      <c r="H39" s="248"/>
      <c r="I39" s="245"/>
      <c r="J39" s="421"/>
      <c r="K39" s="410"/>
      <c r="L39" s="251"/>
      <c r="M39" s="423"/>
      <c r="N39" s="411"/>
      <c r="O39" s="256"/>
      <c r="P39" s="425"/>
      <c r="Q39" s="248"/>
      <c r="R39" s="256"/>
    </row>
    <row r="40" spans="1:19" s="1" customFormat="1" ht="12.75" x14ac:dyDescent="0.2">
      <c r="A40" s="412">
        <v>26</v>
      </c>
      <c r="B40" s="274"/>
      <c r="C40" s="413"/>
      <c r="D40" s="414"/>
      <c r="E40" s="235"/>
      <c r="F40" s="236"/>
      <c r="G40" s="418"/>
      <c r="H40" s="248"/>
      <c r="I40" s="245"/>
      <c r="J40" s="421"/>
      <c r="K40" s="410"/>
      <c r="L40" s="251"/>
      <c r="M40" s="423"/>
      <c r="N40" s="411"/>
      <c r="O40" s="256"/>
      <c r="P40" s="425"/>
      <c r="Q40" s="248"/>
      <c r="R40" s="256"/>
    </row>
    <row r="41" spans="1:19" s="1" customFormat="1" ht="12.75" x14ac:dyDescent="0.2">
      <c r="A41" s="258">
        <v>27</v>
      </c>
      <c r="B41" s="274"/>
      <c r="C41" s="413"/>
      <c r="D41" s="414"/>
      <c r="E41" s="235"/>
      <c r="F41" s="236"/>
      <c r="G41" s="418"/>
      <c r="H41" s="248"/>
      <c r="I41" s="245"/>
      <c r="J41" s="421"/>
      <c r="K41" s="410"/>
      <c r="L41" s="251"/>
      <c r="M41" s="423"/>
      <c r="N41" s="411"/>
      <c r="O41" s="256"/>
      <c r="P41" s="425"/>
      <c r="Q41" s="248"/>
      <c r="R41" s="256"/>
    </row>
    <row r="42" spans="1:19" s="1" customFormat="1" ht="12.75" x14ac:dyDescent="0.2">
      <c r="A42" s="412">
        <v>28</v>
      </c>
      <c r="B42" s="274"/>
      <c r="C42" s="413"/>
      <c r="D42" s="414"/>
      <c r="E42" s="235"/>
      <c r="F42" s="236"/>
      <c r="G42" s="418"/>
      <c r="H42" s="248"/>
      <c r="I42" s="245"/>
      <c r="J42" s="421"/>
      <c r="K42" s="410"/>
      <c r="L42" s="251"/>
      <c r="M42" s="423"/>
      <c r="N42" s="411"/>
      <c r="O42" s="256"/>
      <c r="P42" s="425"/>
      <c r="Q42" s="248"/>
      <c r="R42" s="256"/>
    </row>
    <row r="43" spans="1:19" s="1" customFormat="1" ht="12.75" x14ac:dyDescent="0.2">
      <c r="A43" s="258">
        <v>29</v>
      </c>
      <c r="B43" s="274"/>
      <c r="C43" s="413"/>
      <c r="D43" s="414"/>
      <c r="E43" s="235"/>
      <c r="F43" s="236"/>
      <c r="G43" s="418"/>
      <c r="H43" s="248"/>
      <c r="I43" s="245"/>
      <c r="J43" s="421"/>
      <c r="K43" s="410"/>
      <c r="L43" s="251"/>
      <c r="M43" s="423"/>
      <c r="N43" s="411"/>
      <c r="O43" s="256"/>
      <c r="P43" s="425"/>
      <c r="Q43" s="248"/>
      <c r="R43" s="256"/>
    </row>
    <row r="44" spans="1:19" s="1" customFormat="1" ht="13.5" thickBot="1" x14ac:dyDescent="0.25">
      <c r="A44" s="412">
        <v>30</v>
      </c>
      <c r="B44" s="427"/>
      <c r="C44" s="415"/>
      <c r="D44" s="416"/>
      <c r="E44" s="239"/>
      <c r="F44" s="240"/>
      <c r="G44" s="419"/>
      <c r="H44" s="249"/>
      <c r="I44" s="246"/>
      <c r="J44" s="422"/>
      <c r="K44" s="420"/>
      <c r="L44" s="252"/>
      <c r="M44" s="424"/>
      <c r="N44" s="417"/>
      <c r="O44" s="257"/>
      <c r="P44" s="426"/>
      <c r="Q44" s="249"/>
      <c r="R44" s="257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586">
        <f>SUM(I15:I44)</f>
        <v>0</v>
      </c>
      <c r="I45" s="587"/>
      <c r="J45" s="194">
        <f>SUM(J15:J44)</f>
        <v>0</v>
      </c>
      <c r="K45" s="586">
        <f>SUM(L15:L44)</f>
        <v>0</v>
      </c>
      <c r="L45" s="587"/>
      <c r="M45" s="195">
        <f>SUM(M15:M44)</f>
        <v>0</v>
      </c>
      <c r="N45" s="586">
        <f>SUM(O15:O44)</f>
        <v>0</v>
      </c>
      <c r="O45" s="587"/>
      <c r="P45" s="195">
        <f>SUM(P15:P44)</f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1489</v>
      </c>
      <c r="C51" s="575" t="s">
        <v>1356</v>
      </c>
      <c r="D51" s="575"/>
      <c r="E51" s="163">
        <f>SUM(E15:E17)</f>
        <v>0</v>
      </c>
      <c r="F51" s="163">
        <f>SUM(F15:F17)</f>
        <v>0</v>
      </c>
      <c r="G51" s="95" t="e">
        <f>E51/$E$45</f>
        <v>#DIV/0!</v>
      </c>
      <c r="H51" s="163">
        <f>SUM(G15:G17)</f>
        <v>0</v>
      </c>
      <c r="I51" s="163">
        <f>SUM(I15:I17)</f>
        <v>0</v>
      </c>
      <c r="J51" s="135" t="e">
        <f>H51/$G$45</f>
        <v>#DIV/0!</v>
      </c>
      <c r="K51" s="163">
        <f>SUM(J15:J17)</f>
        <v>0</v>
      </c>
      <c r="L51" s="163">
        <f>SUM(L15:L17)</f>
        <v>0</v>
      </c>
      <c r="M51" s="95" t="e">
        <f>K51/$J$45</f>
        <v>#DIV/0!</v>
      </c>
      <c r="N51" s="166">
        <f>SUM(M15:M17)</f>
        <v>0</v>
      </c>
      <c r="O51" s="166">
        <f>SUM(O15:O17)</f>
        <v>0</v>
      </c>
      <c r="P51" s="95" t="e">
        <f>N51/$M$45</f>
        <v>#DIV/0!</v>
      </c>
      <c r="Q51" s="169">
        <f>SUM(P15:P17)</f>
        <v>0</v>
      </c>
      <c r="R51" s="169">
        <f>SUM(R15:R17)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1490</v>
      </c>
      <c r="C52" s="578" t="s">
        <v>1372</v>
      </c>
      <c r="D52" s="578"/>
      <c r="E52" s="164">
        <f>SUM(E18:E44)</f>
        <v>0</v>
      </c>
      <c r="F52" s="164">
        <f>SUM(F18:F44)</f>
        <v>0</v>
      </c>
      <c r="G52" s="96" t="e">
        <f>E52/$E$45</f>
        <v>#DIV/0!</v>
      </c>
      <c r="H52" s="164">
        <f>SUM(G18:G44)</f>
        <v>0</v>
      </c>
      <c r="I52" s="164">
        <f>SUM(I18:I44)</f>
        <v>0</v>
      </c>
      <c r="J52" s="136" t="e">
        <f>H52/$G$45</f>
        <v>#DIV/0!</v>
      </c>
      <c r="K52" s="164">
        <f>SUM(J18:J44)</f>
        <v>0</v>
      </c>
      <c r="L52" s="164">
        <f>SUM(L18:L44)</f>
        <v>0</v>
      </c>
      <c r="M52" s="96" t="e">
        <f>K52/$J$45</f>
        <v>#DIV/0!</v>
      </c>
      <c r="N52" s="167">
        <f>SUM(M18:M44)</f>
        <v>0</v>
      </c>
      <c r="O52" s="167">
        <f>SUM(O18:O44)</f>
        <v>0</v>
      </c>
      <c r="P52" s="96" t="e">
        <f>N52/$M$45</f>
        <v>#DIV/0!</v>
      </c>
      <c r="Q52" s="171">
        <f>SUM(P18:P44)</f>
        <v>0</v>
      </c>
      <c r="R52" s="171">
        <f>SUM(R18:R44)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17" customFormat="1" ht="12.75" x14ac:dyDescent="0.2">
      <c r="A57" s="36"/>
      <c r="B57" s="36"/>
      <c r="C57" s="68"/>
      <c r="D57" s="39"/>
      <c r="E57" s="36"/>
      <c r="L57" s="44"/>
    </row>
    <row r="58" spans="1:19" s="69" customFormat="1" ht="18" customHeight="1" x14ac:dyDescent="0.2">
      <c r="B58" s="70" t="s">
        <v>1566</v>
      </c>
      <c r="C58" s="62"/>
      <c r="D58" s="71" t="s">
        <v>1564</v>
      </c>
      <c r="E58" s="72"/>
      <c r="G58" s="73"/>
      <c r="H58" s="569" t="s">
        <v>1568</v>
      </c>
      <c r="I58" s="570"/>
      <c r="J58" s="570"/>
      <c r="K58" s="570"/>
    </row>
    <row r="59" spans="1:19" s="69" customFormat="1" ht="14.25" customHeight="1" x14ac:dyDescent="0.2">
      <c r="A59" s="74"/>
      <c r="B59" s="72"/>
      <c r="C59" s="75"/>
      <c r="D59" s="76"/>
      <c r="E59" s="76"/>
      <c r="H59" s="568"/>
      <c r="I59" s="568"/>
      <c r="J59" s="568"/>
      <c r="K59" s="568"/>
    </row>
    <row r="60" spans="1:19" s="69" customFormat="1" ht="16.5" customHeight="1" x14ac:dyDescent="0.2">
      <c r="B60" s="77" t="s">
        <v>1567</v>
      </c>
      <c r="C60" s="63"/>
      <c r="H60" s="568"/>
      <c r="I60" s="568"/>
      <c r="J60" s="568"/>
      <c r="K60" s="568"/>
    </row>
    <row r="61" spans="1:19" x14ac:dyDescent="0.25">
      <c r="C61" s="27"/>
    </row>
    <row r="62" spans="1:19" x14ac:dyDescent="0.25">
      <c r="C62" s="27"/>
    </row>
    <row r="63" spans="1:19" x14ac:dyDescent="0.25">
      <c r="C63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7OyheIh1AX8I3aej1eyX6JlTMljzfvrG8PMkSSENqD8ms8adwZtfDTLLS/GS7wtn8ObaIVSR1NuElWxZKRlMsA==" saltValue="0x+mNR14cLPxiC3JCUGRTA==" spinCount="100000" sheet="1" formatRows="0" insertColumns="0"/>
  <mergeCells count="45">
    <mergeCell ref="H58:K58"/>
    <mergeCell ref="H59:K60"/>
    <mergeCell ref="Q13:R13"/>
    <mergeCell ref="H14:I14"/>
    <mergeCell ref="K14:L14"/>
    <mergeCell ref="N14:O14"/>
    <mergeCell ref="Q14:R14"/>
    <mergeCell ref="Q48:S49"/>
    <mergeCell ref="Q45:R45"/>
    <mergeCell ref="C6:O6"/>
    <mergeCell ref="F7:H7"/>
    <mergeCell ref="C9:O9"/>
    <mergeCell ref="H45:I45"/>
    <mergeCell ref="K45:L45"/>
    <mergeCell ref="N45:O45"/>
    <mergeCell ref="E11:L11"/>
    <mergeCell ref="M11:O12"/>
    <mergeCell ref="G12:I12"/>
    <mergeCell ref="J12:L12"/>
    <mergeCell ref="H13:I13"/>
    <mergeCell ref="K13:L13"/>
    <mergeCell ref="N13:O13"/>
    <mergeCell ref="C11:C13"/>
    <mergeCell ref="D11:D13"/>
    <mergeCell ref="Q1:R1"/>
    <mergeCell ref="C48:D50"/>
    <mergeCell ref="E48:M48"/>
    <mergeCell ref="N48:P49"/>
    <mergeCell ref="C45:D45"/>
    <mergeCell ref="E49:G49"/>
    <mergeCell ref="H49:J49"/>
    <mergeCell ref="K49:M49"/>
    <mergeCell ref="E12:F12"/>
    <mergeCell ref="B47:N47"/>
    <mergeCell ref="B11:B13"/>
    <mergeCell ref="B48:B50"/>
    <mergeCell ref="M1:O1"/>
    <mergeCell ref="A1:E1"/>
    <mergeCell ref="D3:L3"/>
    <mergeCell ref="C5:O5"/>
    <mergeCell ref="A11:A13"/>
    <mergeCell ref="P11:R12"/>
    <mergeCell ref="C51:D51"/>
    <mergeCell ref="C52:D52"/>
    <mergeCell ref="C53:D53"/>
  </mergeCells>
  <hyperlinks>
    <hyperlink ref="Q1:R1" location="'Почетна страна'!A31" display="Врати се на почетна страна" xr:uid="{F9E79265-E75A-44EC-BDA8-F0F4EC9B95CA}"/>
  </hyperlinks>
  <printOptions horizontalCentered="1"/>
  <pageMargins left="0.23622047244094491" right="0.23622047244094491" top="0.56000000000000005" bottom="0.5" header="0.31496062992125984" footer="0.31496062992125984"/>
  <pageSetup paperSize="9" scale="70" orientation="landscape" r:id="rId1"/>
  <headerFooter alignWithMargins="0">
    <oddFooter>&amp;C&amp;8&amp;P</oddFooter>
  </headerFooter>
  <rowBreaks count="1" manualBreakCount="1">
    <brk id="42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DEC4-C107-4F39-A7B2-EC14F57B0CAF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570312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663" t="s">
        <v>1633</v>
      </c>
      <c r="N1" s="664"/>
      <c r="O1" s="665"/>
      <c r="P1" s="370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8.2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B9" s="106"/>
      <c r="C9" s="514" t="s">
        <v>1493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428">
        <v>1</v>
      </c>
      <c r="B15" s="84" t="s">
        <v>834</v>
      </c>
      <c r="C15" s="40" t="s">
        <v>835</v>
      </c>
      <c r="D15" s="31">
        <v>190008</v>
      </c>
      <c r="E15" s="311"/>
      <c r="F15" s="312">
        <f>E15*D15</f>
        <v>0</v>
      </c>
      <c r="G15" s="313"/>
      <c r="H15" s="314"/>
      <c r="I15" s="315">
        <f t="shared" ref="I15:I32" si="0">G15*D15</f>
        <v>0</v>
      </c>
      <c r="J15" s="189">
        <f t="shared" ref="J15:J32" si="1">E15+G15</f>
        <v>0</v>
      </c>
      <c r="K15" s="316"/>
      <c r="L15" s="317">
        <f t="shared" ref="L15:L32" si="2">J15*D15</f>
        <v>0</v>
      </c>
      <c r="M15" s="190"/>
      <c r="N15" s="314"/>
      <c r="O15" s="318">
        <f t="shared" ref="O15:O32" si="3">M15*D15</f>
        <v>0</v>
      </c>
      <c r="P15" s="319"/>
      <c r="Q15" s="314"/>
      <c r="R15" s="318">
        <f t="shared" ref="R15:R32" si="4">P15*D15</f>
        <v>0</v>
      </c>
    </row>
    <row r="16" spans="1:18" s="1" customFormat="1" ht="22.5" x14ac:dyDescent="0.2">
      <c r="A16" s="428">
        <v>2</v>
      </c>
      <c r="B16" s="84" t="s">
        <v>836</v>
      </c>
      <c r="C16" s="40" t="s">
        <v>837</v>
      </c>
      <c r="D16" s="31">
        <v>135760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6">
        <f t="shared" si="4"/>
        <v>0</v>
      </c>
    </row>
    <row r="17" spans="1:18" s="1" customFormat="1" ht="22.5" x14ac:dyDescent="0.2">
      <c r="A17" s="428">
        <v>3</v>
      </c>
      <c r="B17" s="84" t="s">
        <v>838</v>
      </c>
      <c r="C17" s="40" t="s">
        <v>839</v>
      </c>
      <c r="D17" s="31">
        <v>63161</v>
      </c>
      <c r="E17" s="320"/>
      <c r="F17" s="321">
        <f t="shared" ref="F17:F32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6">
        <f t="shared" si="4"/>
        <v>0</v>
      </c>
    </row>
    <row r="18" spans="1:18" s="1" customFormat="1" ht="22.5" x14ac:dyDescent="0.2">
      <c r="A18" s="428">
        <v>4</v>
      </c>
      <c r="B18" s="84" t="s">
        <v>840</v>
      </c>
      <c r="C18" s="40" t="s">
        <v>841</v>
      </c>
      <c r="D18" s="31">
        <v>47509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6">
        <f t="shared" si="4"/>
        <v>0</v>
      </c>
    </row>
    <row r="19" spans="1:18" s="1" customFormat="1" ht="22.5" x14ac:dyDescent="0.2">
      <c r="A19" s="428">
        <v>5</v>
      </c>
      <c r="B19" s="84" t="s">
        <v>842</v>
      </c>
      <c r="C19" s="40" t="s">
        <v>843</v>
      </c>
      <c r="D19" s="31">
        <v>153521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6">
        <f t="shared" si="4"/>
        <v>0</v>
      </c>
    </row>
    <row r="20" spans="1:18" s="1" customFormat="1" ht="22.5" x14ac:dyDescent="0.2">
      <c r="A20" s="428">
        <v>6</v>
      </c>
      <c r="B20" s="84" t="s">
        <v>844</v>
      </c>
      <c r="C20" s="40" t="s">
        <v>845</v>
      </c>
      <c r="D20" s="31">
        <v>50042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6">
        <f t="shared" si="4"/>
        <v>0</v>
      </c>
    </row>
    <row r="21" spans="1:18" s="1" customFormat="1" ht="22.5" x14ac:dyDescent="0.2">
      <c r="A21" s="428">
        <v>7</v>
      </c>
      <c r="B21" s="84" t="s">
        <v>846</v>
      </c>
      <c r="C21" s="40" t="s">
        <v>847</v>
      </c>
      <c r="D21" s="31">
        <v>37750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6">
        <f t="shared" si="4"/>
        <v>0</v>
      </c>
    </row>
    <row r="22" spans="1:18" s="1" customFormat="1" ht="22.5" x14ac:dyDescent="0.2">
      <c r="A22" s="428">
        <v>8</v>
      </c>
      <c r="B22" s="84" t="s">
        <v>848</v>
      </c>
      <c r="C22" s="40" t="s">
        <v>849</v>
      </c>
      <c r="D22" s="31">
        <v>28243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6">
        <f t="shared" si="4"/>
        <v>0</v>
      </c>
    </row>
    <row r="23" spans="1:18" s="1" customFormat="1" ht="12.75" x14ac:dyDescent="0.2">
      <c r="A23" s="428">
        <v>9</v>
      </c>
      <c r="B23" s="84" t="s">
        <v>850</v>
      </c>
      <c r="C23" s="40" t="s">
        <v>851</v>
      </c>
      <c r="D23" s="31">
        <v>227557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6">
        <f t="shared" si="4"/>
        <v>0</v>
      </c>
    </row>
    <row r="24" spans="1:18" s="1" customFormat="1" ht="12.75" x14ac:dyDescent="0.2">
      <c r="A24" s="428">
        <v>10</v>
      </c>
      <c r="B24" s="84" t="s">
        <v>852</v>
      </c>
      <c r="C24" s="40" t="s">
        <v>853</v>
      </c>
      <c r="D24" s="31">
        <v>216231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6">
        <f t="shared" si="4"/>
        <v>0</v>
      </c>
    </row>
    <row r="25" spans="1:18" s="1" customFormat="1" ht="12.75" x14ac:dyDescent="0.2">
      <c r="A25" s="428">
        <v>11</v>
      </c>
      <c r="B25" s="84" t="s">
        <v>854</v>
      </c>
      <c r="C25" s="40" t="s">
        <v>855</v>
      </c>
      <c r="D25" s="31">
        <v>205934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6">
        <f t="shared" si="4"/>
        <v>0</v>
      </c>
    </row>
    <row r="26" spans="1:18" s="1" customFormat="1" ht="12.75" x14ac:dyDescent="0.2">
      <c r="A26" s="428">
        <v>12</v>
      </c>
      <c r="B26" s="84" t="s">
        <v>856</v>
      </c>
      <c r="C26" s="40" t="s">
        <v>857</v>
      </c>
      <c r="D26" s="31">
        <v>214333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6">
        <f t="shared" si="4"/>
        <v>0</v>
      </c>
    </row>
    <row r="27" spans="1:18" s="1" customFormat="1" ht="12.75" x14ac:dyDescent="0.2">
      <c r="A27" s="428">
        <v>13</v>
      </c>
      <c r="B27" s="84" t="s">
        <v>858</v>
      </c>
      <c r="C27" s="40" t="s">
        <v>859</v>
      </c>
      <c r="D27" s="31">
        <v>133502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6">
        <f t="shared" si="4"/>
        <v>0</v>
      </c>
    </row>
    <row r="28" spans="1:18" s="1" customFormat="1" ht="12.75" x14ac:dyDescent="0.2">
      <c r="A28" s="428">
        <v>14</v>
      </c>
      <c r="B28" s="84" t="s">
        <v>860</v>
      </c>
      <c r="C28" s="40" t="s">
        <v>861</v>
      </c>
      <c r="D28" s="31">
        <v>104672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6">
        <f t="shared" si="4"/>
        <v>0</v>
      </c>
    </row>
    <row r="29" spans="1:18" s="1" customFormat="1" ht="12.75" x14ac:dyDescent="0.2">
      <c r="A29" s="428">
        <v>15</v>
      </c>
      <c r="B29" s="84" t="s">
        <v>862</v>
      </c>
      <c r="C29" s="40" t="s">
        <v>863</v>
      </c>
      <c r="D29" s="31">
        <v>62530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6">
        <f t="shared" si="4"/>
        <v>0</v>
      </c>
    </row>
    <row r="30" spans="1:18" s="1" customFormat="1" ht="12.75" x14ac:dyDescent="0.2">
      <c r="A30" s="428">
        <v>16</v>
      </c>
      <c r="B30" s="84" t="s">
        <v>864</v>
      </c>
      <c r="C30" s="40" t="s">
        <v>865</v>
      </c>
      <c r="D30" s="31">
        <v>59552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6">
        <f t="shared" si="4"/>
        <v>0</v>
      </c>
    </row>
    <row r="31" spans="1:18" s="1" customFormat="1" ht="12.75" x14ac:dyDescent="0.2">
      <c r="A31" s="428">
        <v>17</v>
      </c>
      <c r="B31" s="84" t="s">
        <v>866</v>
      </c>
      <c r="C31" s="40" t="s">
        <v>867</v>
      </c>
      <c r="D31" s="31">
        <v>18951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6">
        <f t="shared" si="4"/>
        <v>0</v>
      </c>
    </row>
    <row r="32" spans="1:18" s="1" customFormat="1" ht="12.75" x14ac:dyDescent="0.2">
      <c r="A32" s="428">
        <v>18</v>
      </c>
      <c r="B32" s="84" t="s">
        <v>868</v>
      </c>
      <c r="C32" s="40" t="s">
        <v>869</v>
      </c>
      <c r="D32" s="31">
        <v>22037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6">
        <f t="shared" si="4"/>
        <v>0</v>
      </c>
    </row>
    <row r="33" spans="1:19" s="1" customFormat="1" ht="12.75" x14ac:dyDescent="0.2">
      <c r="A33" s="428">
        <v>19</v>
      </c>
      <c r="B33" s="8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6"/>
    </row>
    <row r="34" spans="1:19" s="1" customFormat="1" ht="12.75" x14ac:dyDescent="0.2">
      <c r="A34" s="428">
        <v>20</v>
      </c>
      <c r="B34" s="8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6"/>
    </row>
    <row r="35" spans="1:19" s="1" customFormat="1" ht="12.75" x14ac:dyDescent="0.2">
      <c r="A35" s="428">
        <v>21</v>
      </c>
      <c r="B35" s="8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6"/>
    </row>
    <row r="36" spans="1:19" s="1" customFormat="1" ht="12.75" x14ac:dyDescent="0.2">
      <c r="A36" s="428">
        <v>22</v>
      </c>
      <c r="B36" s="8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6"/>
    </row>
    <row r="37" spans="1:19" s="1" customFormat="1" ht="12.75" x14ac:dyDescent="0.2">
      <c r="A37" s="428">
        <v>23</v>
      </c>
      <c r="B37" s="8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6"/>
    </row>
    <row r="38" spans="1:19" s="1" customFormat="1" ht="12.75" x14ac:dyDescent="0.2">
      <c r="A38" s="428">
        <v>24</v>
      </c>
      <c r="B38" s="8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6"/>
    </row>
    <row r="39" spans="1:19" s="1" customFormat="1" ht="12.75" x14ac:dyDescent="0.2">
      <c r="A39" s="428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6"/>
    </row>
    <row r="40" spans="1:19" s="1" customFormat="1" ht="12.75" x14ac:dyDescent="0.2">
      <c r="A40" s="428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6"/>
    </row>
    <row r="41" spans="1:19" s="1" customFormat="1" ht="12.75" x14ac:dyDescent="0.2">
      <c r="A41" s="428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6"/>
    </row>
    <row r="42" spans="1:19" s="1" customFormat="1" ht="12.75" x14ac:dyDescent="0.2">
      <c r="A42" s="428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6"/>
    </row>
    <row r="43" spans="1:19" s="1" customFormat="1" ht="12.75" x14ac:dyDescent="0.2">
      <c r="A43" s="428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6"/>
    </row>
    <row r="44" spans="1:19" s="1" customFormat="1" ht="13.5" thickBot="1" x14ac:dyDescent="0.25">
      <c r="A44" s="428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6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1491</v>
      </c>
      <c r="C51" s="575" t="s">
        <v>1356</v>
      </c>
      <c r="D51" s="575"/>
      <c r="E51" s="163">
        <f>SUM(E15:E22)</f>
        <v>0</v>
      </c>
      <c r="F51" s="163">
        <f>SUM(F15:F22)</f>
        <v>0</v>
      </c>
      <c r="G51" s="95" t="e">
        <f>E51/$E$45</f>
        <v>#DIV/0!</v>
      </c>
      <c r="H51" s="163">
        <f>SUM(G15:G22)</f>
        <v>0</v>
      </c>
      <c r="I51" s="163">
        <f>SUM(I15:I22)</f>
        <v>0</v>
      </c>
      <c r="J51" s="135" t="e">
        <f>H51/$G$45</f>
        <v>#DIV/0!</v>
      </c>
      <c r="K51" s="163">
        <f>SUM(J15:J22)</f>
        <v>0</v>
      </c>
      <c r="L51" s="163">
        <f>SUM(L15:L22)</f>
        <v>0</v>
      </c>
      <c r="M51" s="95" t="e">
        <f>K51/$J$45</f>
        <v>#DIV/0!</v>
      </c>
      <c r="N51" s="166">
        <f>SUM(M15:M22)</f>
        <v>0</v>
      </c>
      <c r="O51" s="166">
        <f>SUM(O15:O22)</f>
        <v>0</v>
      </c>
      <c r="P51" s="95" t="e">
        <f>N51/$M$45</f>
        <v>#DIV/0!</v>
      </c>
      <c r="Q51" s="169">
        <f>SUM(P15:P22)</f>
        <v>0</v>
      </c>
      <c r="R51" s="169">
        <f>SUM(R15:R22)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1492</v>
      </c>
      <c r="C52" s="578" t="s">
        <v>1372</v>
      </c>
      <c r="D52" s="578"/>
      <c r="E52" s="164">
        <f>SUM(E23:E44)</f>
        <v>0</v>
      </c>
      <c r="F52" s="164">
        <f>SUM(F23:F44)</f>
        <v>0</v>
      </c>
      <c r="G52" s="96" t="e">
        <f>E52/$E$45</f>
        <v>#DIV/0!</v>
      </c>
      <c r="H52" s="164">
        <f>SUM(G23:G44)</f>
        <v>0</v>
      </c>
      <c r="I52" s="164">
        <f>SUM(I23:I44)</f>
        <v>0</v>
      </c>
      <c r="J52" s="136" t="e">
        <f>H52/$G$45</f>
        <v>#DIV/0!</v>
      </c>
      <c r="K52" s="164">
        <f>SUM(J23:J44)</f>
        <v>0</v>
      </c>
      <c r="L52" s="164">
        <f>SUM(L23:L44)</f>
        <v>0</v>
      </c>
      <c r="M52" s="96" t="e">
        <f>K52/$J$45</f>
        <v>#DIV/0!</v>
      </c>
      <c r="N52" s="167">
        <f>SUM(M23:M44)</f>
        <v>0</v>
      </c>
      <c r="O52" s="167">
        <f>SUM(O23:O44)</f>
        <v>0</v>
      </c>
      <c r="P52" s="96" t="e">
        <f>N52/$M$45</f>
        <v>#DIV/0!</v>
      </c>
      <c r="Q52" s="171">
        <f>SUM(P23:P44)</f>
        <v>0</v>
      </c>
      <c r="R52" s="171">
        <f>SUM(R23:R44)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6" spans="1:19" s="7" customFormat="1" x14ac:dyDescent="0.25">
      <c r="A66" s="21"/>
      <c r="B66" s="21"/>
      <c r="C66" s="25"/>
      <c r="F66" s="6"/>
      <c r="G66" s="6"/>
      <c r="H66" s="6"/>
      <c r="I66" s="6"/>
      <c r="J66" s="6"/>
      <c r="K66" s="6"/>
      <c r="L66" s="42"/>
      <c r="M66" s="6"/>
      <c r="N66" s="6"/>
      <c r="O66" s="6"/>
      <c r="P66" s="6"/>
      <c r="Q66" s="6"/>
      <c r="R66" s="6"/>
      <c r="S66" s="6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Lp5HZHIyO4ruBpHtoGRIyRxRwyCBebzl244C1/EFZbBKLDaQHiHNJnq2Gg3MiAkA7MXDpp1pj4xAFXyuRIVJpQ==" saltValue="XYQ3GWqA92irapuuR47JQw==" spinCount="100000" sheet="1" formatRows="0" insertColumns="0"/>
  <mergeCells count="45">
    <mergeCell ref="A11:A13"/>
    <mergeCell ref="C11:C13"/>
    <mergeCell ref="D11:D13"/>
    <mergeCell ref="C52:D52"/>
    <mergeCell ref="C53:D53"/>
    <mergeCell ref="B48:B50"/>
    <mergeCell ref="C48:D50"/>
    <mergeCell ref="B47:N47"/>
    <mergeCell ref="B11:B13"/>
    <mergeCell ref="N48:P49"/>
    <mergeCell ref="C45:D45"/>
    <mergeCell ref="E48:M48"/>
    <mergeCell ref="H14:I14"/>
    <mergeCell ref="K14:L14"/>
    <mergeCell ref="N14:O14"/>
    <mergeCell ref="Q1:R1"/>
    <mergeCell ref="M1:O1"/>
    <mergeCell ref="A1:E1"/>
    <mergeCell ref="D3:L3"/>
    <mergeCell ref="C5:O5"/>
    <mergeCell ref="H58:K59"/>
    <mergeCell ref="H45:I45"/>
    <mergeCell ref="K45:L45"/>
    <mergeCell ref="N45:O45"/>
    <mergeCell ref="E11:L11"/>
    <mergeCell ref="M11:O12"/>
    <mergeCell ref="G12:I12"/>
    <mergeCell ref="J12:L12"/>
    <mergeCell ref="H13:I13"/>
    <mergeCell ref="K13:L13"/>
    <mergeCell ref="N13:O13"/>
    <mergeCell ref="E49:G49"/>
    <mergeCell ref="H49:J49"/>
    <mergeCell ref="K49:M49"/>
    <mergeCell ref="E12:F12"/>
    <mergeCell ref="Q14:R14"/>
    <mergeCell ref="C6:O6"/>
    <mergeCell ref="F7:H7"/>
    <mergeCell ref="C9:O9"/>
    <mergeCell ref="H57:K57"/>
    <mergeCell ref="C51:D51"/>
    <mergeCell ref="Q48:S49"/>
    <mergeCell ref="Q45:R45"/>
    <mergeCell ref="P11:R12"/>
    <mergeCell ref="Q13:R13"/>
  </mergeCells>
  <hyperlinks>
    <hyperlink ref="Q1:R1" location="'Почетна страна'!A31" display="Врати се на почетна страна" xr:uid="{EABAF9ED-BC50-40E1-A085-3F6E4C241143}"/>
  </hyperlinks>
  <printOptions horizontalCentered="1"/>
  <pageMargins left="0.23622047244094491" right="0.23622047244094491" top="0.5" bottom="0.51" header="0.31496062992125984" footer="0.31496062992125984"/>
  <pageSetup paperSize="9" scale="70" orientation="landscape" r:id="rId1"/>
  <headerFooter alignWithMargins="0">
    <oddFooter>&amp;C&amp;8&amp;P</oddFooter>
  </headerFooter>
  <rowBreaks count="1" manualBreakCount="1">
    <brk id="40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0227D-43A5-4B3D-9BEF-52FF852CC2EB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855468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1634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1494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90">
        <v>1</v>
      </c>
      <c r="B15" s="84" t="s">
        <v>870</v>
      </c>
      <c r="C15" s="40" t="s">
        <v>871</v>
      </c>
      <c r="D15" s="31">
        <v>6181</v>
      </c>
      <c r="E15" s="311"/>
      <c r="F15" s="312">
        <f>E15*D15</f>
        <v>0</v>
      </c>
      <c r="G15" s="313"/>
      <c r="H15" s="314"/>
      <c r="I15" s="315">
        <f t="shared" ref="I15:I31" si="0">G15*D15</f>
        <v>0</v>
      </c>
      <c r="J15" s="189">
        <f t="shared" ref="J15:J31" si="1">E15+G15</f>
        <v>0</v>
      </c>
      <c r="K15" s="316"/>
      <c r="L15" s="317">
        <f t="shared" ref="L15:L31" si="2">J15*D15</f>
        <v>0</v>
      </c>
      <c r="M15" s="190"/>
      <c r="N15" s="314"/>
      <c r="O15" s="318">
        <f t="shared" ref="O15:O31" si="3">M15*D15</f>
        <v>0</v>
      </c>
      <c r="P15" s="319"/>
      <c r="Q15" s="314"/>
      <c r="R15" s="318">
        <f t="shared" ref="R15:R31" si="4">P15*D15</f>
        <v>0</v>
      </c>
    </row>
    <row r="16" spans="1:18" s="1" customFormat="1" ht="12.75" x14ac:dyDescent="0.2">
      <c r="A16" s="90">
        <v>2</v>
      </c>
      <c r="B16" s="84" t="s">
        <v>872</v>
      </c>
      <c r="C16" s="40" t="s">
        <v>873</v>
      </c>
      <c r="D16" s="31">
        <v>500483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6">
        <f t="shared" si="4"/>
        <v>0</v>
      </c>
    </row>
    <row r="17" spans="1:18" s="1" customFormat="1" ht="12.75" x14ac:dyDescent="0.2">
      <c r="A17" s="90">
        <v>3</v>
      </c>
      <c r="B17" s="84" t="s">
        <v>874</v>
      </c>
      <c r="C17" s="40" t="s">
        <v>875</v>
      </c>
      <c r="D17" s="31">
        <v>77339</v>
      </c>
      <c r="E17" s="320"/>
      <c r="F17" s="321">
        <f t="shared" ref="F17:F31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6">
        <f t="shared" si="4"/>
        <v>0</v>
      </c>
    </row>
    <row r="18" spans="1:18" s="1" customFormat="1" ht="12.75" x14ac:dyDescent="0.2">
      <c r="A18" s="90">
        <v>4</v>
      </c>
      <c r="B18" s="84" t="s">
        <v>876</v>
      </c>
      <c r="C18" s="40" t="s">
        <v>877</v>
      </c>
      <c r="D18" s="31">
        <v>43557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6">
        <f t="shared" si="4"/>
        <v>0</v>
      </c>
    </row>
    <row r="19" spans="1:18" s="1" customFormat="1" ht="22.5" x14ac:dyDescent="0.2">
      <c r="A19" s="90">
        <v>5</v>
      </c>
      <c r="B19" s="84" t="s">
        <v>878</v>
      </c>
      <c r="C19" s="40" t="s">
        <v>879</v>
      </c>
      <c r="D19" s="31">
        <v>359667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6">
        <f t="shared" si="4"/>
        <v>0</v>
      </c>
    </row>
    <row r="20" spans="1:18" s="1" customFormat="1" ht="22.5" x14ac:dyDescent="0.2">
      <c r="A20" s="90">
        <v>6</v>
      </c>
      <c r="B20" s="84" t="s">
        <v>880</v>
      </c>
      <c r="C20" s="40" t="s">
        <v>881</v>
      </c>
      <c r="D20" s="31">
        <v>76174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6">
        <f t="shared" si="4"/>
        <v>0</v>
      </c>
    </row>
    <row r="21" spans="1:18" s="1" customFormat="1" ht="22.5" x14ac:dyDescent="0.2">
      <c r="A21" s="90">
        <v>7</v>
      </c>
      <c r="B21" s="84" t="s">
        <v>882</v>
      </c>
      <c r="C21" s="40" t="s">
        <v>883</v>
      </c>
      <c r="D21" s="31">
        <v>51691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6">
        <f t="shared" si="4"/>
        <v>0</v>
      </c>
    </row>
    <row r="22" spans="1:18" s="1" customFormat="1" ht="12.75" x14ac:dyDescent="0.2">
      <c r="A22" s="90">
        <v>8</v>
      </c>
      <c r="B22" s="84" t="s">
        <v>884</v>
      </c>
      <c r="C22" s="40" t="s">
        <v>885</v>
      </c>
      <c r="D22" s="31">
        <v>81073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6">
        <f t="shared" si="4"/>
        <v>0</v>
      </c>
    </row>
    <row r="23" spans="1:18" s="1" customFormat="1" ht="12.75" x14ac:dyDescent="0.2">
      <c r="A23" s="90">
        <v>9</v>
      </c>
      <c r="B23" s="84" t="s">
        <v>886</v>
      </c>
      <c r="C23" s="40" t="s">
        <v>887</v>
      </c>
      <c r="D23" s="31">
        <v>54027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6">
        <f t="shared" si="4"/>
        <v>0</v>
      </c>
    </row>
    <row r="24" spans="1:18" s="1" customFormat="1" ht="22.5" x14ac:dyDescent="0.2">
      <c r="A24" s="90">
        <v>10</v>
      </c>
      <c r="B24" s="84" t="s">
        <v>888</v>
      </c>
      <c r="C24" s="40" t="s">
        <v>889</v>
      </c>
      <c r="D24" s="31">
        <v>26635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6">
        <f t="shared" si="4"/>
        <v>0</v>
      </c>
    </row>
    <row r="25" spans="1:18" s="1" customFormat="1" ht="22.5" x14ac:dyDescent="0.2">
      <c r="A25" s="90">
        <v>11</v>
      </c>
      <c r="B25" s="84" t="s">
        <v>890</v>
      </c>
      <c r="C25" s="40" t="s">
        <v>891</v>
      </c>
      <c r="D25" s="31">
        <v>22250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6">
        <f t="shared" si="4"/>
        <v>0</v>
      </c>
    </row>
    <row r="26" spans="1:18" s="1" customFormat="1" ht="12.75" x14ac:dyDescent="0.2">
      <c r="A26" s="90">
        <v>12</v>
      </c>
      <c r="B26" s="84" t="s">
        <v>892</v>
      </c>
      <c r="C26" s="40" t="s">
        <v>893</v>
      </c>
      <c r="D26" s="31">
        <v>44914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6">
        <f t="shared" si="4"/>
        <v>0</v>
      </c>
    </row>
    <row r="27" spans="1:18" s="1" customFormat="1" ht="12.75" x14ac:dyDescent="0.2">
      <c r="A27" s="90">
        <v>13</v>
      </c>
      <c r="B27" s="84" t="s">
        <v>894</v>
      </c>
      <c r="C27" s="40" t="s">
        <v>895</v>
      </c>
      <c r="D27" s="31">
        <v>22874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6">
        <f t="shared" si="4"/>
        <v>0</v>
      </c>
    </row>
    <row r="28" spans="1:18" s="1" customFormat="1" ht="12.75" x14ac:dyDescent="0.2">
      <c r="A28" s="90">
        <v>14</v>
      </c>
      <c r="B28" s="84" t="s">
        <v>896</v>
      </c>
      <c r="C28" s="40" t="s">
        <v>897</v>
      </c>
      <c r="D28" s="31">
        <v>26601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6">
        <f t="shared" si="4"/>
        <v>0</v>
      </c>
    </row>
    <row r="29" spans="1:18" s="1" customFormat="1" ht="12.75" x14ac:dyDescent="0.2">
      <c r="A29" s="90">
        <v>15</v>
      </c>
      <c r="B29" s="84" t="s">
        <v>898</v>
      </c>
      <c r="C29" s="40" t="s">
        <v>899</v>
      </c>
      <c r="D29" s="31">
        <v>18778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6">
        <f t="shared" si="4"/>
        <v>0</v>
      </c>
    </row>
    <row r="30" spans="1:18" s="1" customFormat="1" ht="22.5" x14ac:dyDescent="0.2">
      <c r="A30" s="90">
        <v>16</v>
      </c>
      <c r="B30" s="84" t="s">
        <v>900</v>
      </c>
      <c r="C30" s="40" t="s">
        <v>901</v>
      </c>
      <c r="D30" s="31">
        <v>43293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6">
        <f t="shared" si="4"/>
        <v>0</v>
      </c>
    </row>
    <row r="31" spans="1:18" s="1" customFormat="1" ht="22.5" x14ac:dyDescent="0.2">
      <c r="A31" s="90">
        <v>17</v>
      </c>
      <c r="B31" s="84" t="s">
        <v>902</v>
      </c>
      <c r="C31" s="40" t="s">
        <v>903</v>
      </c>
      <c r="D31" s="31">
        <v>25608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6">
        <f t="shared" si="4"/>
        <v>0</v>
      </c>
    </row>
    <row r="32" spans="1:18" s="1" customFormat="1" ht="12.75" x14ac:dyDescent="0.2">
      <c r="A32" s="90">
        <v>18</v>
      </c>
      <c r="B32" s="8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6"/>
    </row>
    <row r="33" spans="1:19" s="1" customFormat="1" ht="12.75" x14ac:dyDescent="0.2">
      <c r="A33" s="90">
        <v>19</v>
      </c>
      <c r="B33" s="8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6"/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6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6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6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6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6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6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6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6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6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6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6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1495</v>
      </c>
      <c r="C51" s="575" t="s">
        <v>1356</v>
      </c>
      <c r="D51" s="575"/>
      <c r="E51" s="163">
        <f>SUM(E19:E21)</f>
        <v>0</v>
      </c>
      <c r="F51" s="163">
        <f>SUM(F19:F21)</f>
        <v>0</v>
      </c>
      <c r="G51" s="95" t="e">
        <f>E51/$E$45</f>
        <v>#DIV/0!</v>
      </c>
      <c r="H51" s="163">
        <f>SUM(G19:G21)</f>
        <v>0</v>
      </c>
      <c r="I51" s="163">
        <f>SUM(I19:I21)</f>
        <v>0</v>
      </c>
      <c r="J51" s="135" t="e">
        <f>H51/$G$45</f>
        <v>#DIV/0!</v>
      </c>
      <c r="K51" s="163">
        <f>SUM(J19:J21)</f>
        <v>0</v>
      </c>
      <c r="L51" s="163">
        <f>SUM(L19:L21)</f>
        <v>0</v>
      </c>
      <c r="M51" s="95" t="e">
        <f>K51/$J$45</f>
        <v>#DIV/0!</v>
      </c>
      <c r="N51" s="166">
        <f>SUM(M19:M21)</f>
        <v>0</v>
      </c>
      <c r="O51" s="166">
        <f>SUM(O19:O21)</f>
        <v>0</v>
      </c>
      <c r="P51" s="95" t="e">
        <f>N51/$M$45</f>
        <v>#DIV/0!</v>
      </c>
      <c r="Q51" s="169">
        <f>SUM(P19:P21)</f>
        <v>0</v>
      </c>
      <c r="R51" s="169">
        <f>SUM(R19:R21)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1496</v>
      </c>
      <c r="C52" s="578" t="s">
        <v>1372</v>
      </c>
      <c r="D52" s="578"/>
      <c r="E52" s="164">
        <f>SUM(E15:E44)-E19-E20-E21</f>
        <v>0</v>
      </c>
      <c r="F52" s="164">
        <f>SUM(F15:F44)-F19-F20-F21</f>
        <v>0</v>
      </c>
      <c r="G52" s="96" t="e">
        <f>E52/$E$45</f>
        <v>#DIV/0!</v>
      </c>
      <c r="H52" s="164">
        <f>SUM(G15:G44)-G19-G20-G21</f>
        <v>0</v>
      </c>
      <c r="I52" s="164">
        <f>SUM(I15:I44)-I19-I20-I21</f>
        <v>0</v>
      </c>
      <c r="J52" s="136" t="e">
        <f>H52/$G$45</f>
        <v>#DIV/0!</v>
      </c>
      <c r="K52" s="164">
        <f>SUM(J15:J44)-J19-J20-J21</f>
        <v>0</v>
      </c>
      <c r="L52" s="164">
        <f>SUM(L15:L44)-L19-L20-L21</f>
        <v>0</v>
      </c>
      <c r="M52" s="96" t="e">
        <f>K52/$J$45</f>
        <v>#DIV/0!</v>
      </c>
      <c r="N52" s="167">
        <f>SUM(M15:M44)-M19-M20-M21</f>
        <v>0</v>
      </c>
      <c r="O52" s="167">
        <f>SUM(O15:O44)-O19-O20-O21</f>
        <v>0</v>
      </c>
      <c r="P52" s="96" t="e">
        <f>N52/$M$45</f>
        <v>#DIV/0!</v>
      </c>
      <c r="Q52" s="171">
        <f>SUM(P15:P44)-P19-P20-P21</f>
        <v>0</v>
      </c>
      <c r="R52" s="171">
        <f>SUM(R15:R44)-R19-R20-R21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EMxGqc8gqCqEB0upQGKWdGiR8vc1958eqKP34WLern8Vfll0tqGdR5C8j3CMcpchFc7SVDTNnpzvlY4a5978cg==" saltValue="4G9GCHIKyM25DdGHi6yvXg==" spinCount="100000" sheet="1" formatRows="0" insertColumns="0"/>
  <mergeCells count="45">
    <mergeCell ref="A11:A13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G12:I12"/>
    <mergeCell ref="J12:L12"/>
    <mergeCell ref="H13:I13"/>
    <mergeCell ref="K13:L13"/>
    <mergeCell ref="C53:D5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F7:H7"/>
    <mergeCell ref="C9:O9"/>
    <mergeCell ref="E11:L11"/>
    <mergeCell ref="M11:O12"/>
    <mergeCell ref="H57:K57"/>
    <mergeCell ref="H58:K59"/>
    <mergeCell ref="H45:I45"/>
    <mergeCell ref="K45:L45"/>
    <mergeCell ref="N45:O45"/>
    <mergeCell ref="N13:O13"/>
    <mergeCell ref="C51:D51"/>
    <mergeCell ref="C52:D52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F4E0AA81-63C1-403B-985D-129FD23A01B8}"/>
  </hyperlinks>
  <printOptions horizontalCentered="1"/>
  <pageMargins left="0.23622047244094491" right="0.23622047244094491" top="0.51181102362204722" bottom="0.55118110236220474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39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956F-2553-45D0-95D1-42805B603C29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3" width="6.5703125" style="6" customWidth="1"/>
    <col min="14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1348</v>
      </c>
      <c r="B1" s="509"/>
      <c r="C1" s="509"/>
      <c r="D1" s="509"/>
      <c r="E1" s="510"/>
      <c r="G1" s="2"/>
      <c r="K1" s="3"/>
      <c r="L1" s="41"/>
      <c r="M1" s="505" t="s">
        <v>1635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1499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90">
        <v>1</v>
      </c>
      <c r="B15" s="84" t="s">
        <v>904</v>
      </c>
      <c r="C15" s="40" t="s">
        <v>905</v>
      </c>
      <c r="D15" s="31">
        <v>3915</v>
      </c>
      <c r="E15" s="311"/>
      <c r="F15" s="312">
        <f>E15*D15</f>
        <v>0</v>
      </c>
      <c r="G15" s="313"/>
      <c r="H15" s="314"/>
      <c r="I15" s="315">
        <f t="shared" ref="I15:I27" si="0">G15*D15</f>
        <v>0</v>
      </c>
      <c r="J15" s="189">
        <f t="shared" ref="J15:J27" si="1">E15+G15</f>
        <v>0</v>
      </c>
      <c r="K15" s="316"/>
      <c r="L15" s="317">
        <f t="shared" ref="L15:L27" si="2">J15*D15</f>
        <v>0</v>
      </c>
      <c r="M15" s="190"/>
      <c r="N15" s="314"/>
      <c r="O15" s="318">
        <f t="shared" ref="O15:O27" si="3">M15*D15</f>
        <v>0</v>
      </c>
      <c r="P15" s="319"/>
      <c r="Q15" s="314"/>
      <c r="R15" s="317">
        <f t="shared" ref="R15:R27" si="4">P15*D15</f>
        <v>0</v>
      </c>
    </row>
    <row r="16" spans="1:18" s="1" customFormat="1" ht="22.5" x14ac:dyDescent="0.2">
      <c r="A16" s="90">
        <v>2</v>
      </c>
      <c r="B16" s="84" t="s">
        <v>906</v>
      </c>
      <c r="C16" s="40" t="s">
        <v>907</v>
      </c>
      <c r="D16" s="31">
        <v>3266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90">
        <v>3</v>
      </c>
      <c r="B17" s="84" t="s">
        <v>908</v>
      </c>
      <c r="C17" s="40" t="s">
        <v>909</v>
      </c>
      <c r="D17" s="31">
        <v>42271</v>
      </c>
      <c r="E17" s="320"/>
      <c r="F17" s="321">
        <f t="shared" ref="F17:F27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90">
        <v>4</v>
      </c>
      <c r="B18" s="84" t="s">
        <v>910</v>
      </c>
      <c r="C18" s="40" t="s">
        <v>911</v>
      </c>
      <c r="D18" s="31">
        <v>32433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22.5" x14ac:dyDescent="0.2">
      <c r="A19" s="90">
        <v>5</v>
      </c>
      <c r="B19" s="84" t="s">
        <v>912</v>
      </c>
      <c r="C19" s="40" t="s">
        <v>913</v>
      </c>
      <c r="D19" s="31">
        <v>44514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22.5" x14ac:dyDescent="0.2">
      <c r="A20" s="90">
        <v>6</v>
      </c>
      <c r="B20" s="84" t="s">
        <v>914</v>
      </c>
      <c r="C20" s="40" t="s">
        <v>915</v>
      </c>
      <c r="D20" s="31">
        <v>32639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84" t="s">
        <v>916</v>
      </c>
      <c r="C21" s="40" t="s">
        <v>917</v>
      </c>
      <c r="D21" s="31">
        <v>43162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90">
        <v>8</v>
      </c>
      <c r="B22" s="84" t="s">
        <v>918</v>
      </c>
      <c r="C22" s="40" t="s">
        <v>919</v>
      </c>
      <c r="D22" s="31">
        <v>31365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84" t="s">
        <v>920</v>
      </c>
      <c r="C23" s="40" t="s">
        <v>921</v>
      </c>
      <c r="D23" s="31">
        <v>20161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90">
        <v>10</v>
      </c>
      <c r="B24" s="84" t="s">
        <v>922</v>
      </c>
      <c r="C24" s="40" t="s">
        <v>923</v>
      </c>
      <c r="D24" s="31">
        <v>16452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22.5" x14ac:dyDescent="0.2">
      <c r="A25" s="90">
        <v>11</v>
      </c>
      <c r="B25" s="84" t="s">
        <v>924</v>
      </c>
      <c r="C25" s="40" t="s">
        <v>925</v>
      </c>
      <c r="D25" s="31">
        <v>49984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12.75" x14ac:dyDescent="0.2">
      <c r="A26" s="90">
        <v>12</v>
      </c>
      <c r="B26" s="84" t="s">
        <v>926</v>
      </c>
      <c r="C26" s="40" t="s">
        <v>927</v>
      </c>
      <c r="D26" s="31">
        <v>19228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90">
        <v>13</v>
      </c>
      <c r="B27" s="84" t="s">
        <v>928</v>
      </c>
      <c r="C27" s="40" t="s">
        <v>929</v>
      </c>
      <c r="D27" s="31">
        <v>42793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90">
        <v>14</v>
      </c>
      <c r="B28" s="84"/>
      <c r="C28" s="40"/>
      <c r="D28" s="31"/>
      <c r="E28" s="320"/>
      <c r="F28" s="321"/>
      <c r="G28" s="313"/>
      <c r="H28" s="322"/>
      <c r="I28" s="323"/>
      <c r="J28" s="189"/>
      <c r="K28" s="324"/>
      <c r="L28" s="325"/>
      <c r="M28" s="190"/>
      <c r="N28" s="322"/>
      <c r="O28" s="326"/>
      <c r="P28" s="319"/>
      <c r="Q28" s="322"/>
      <c r="R28" s="325"/>
    </row>
    <row r="29" spans="1:18" s="1" customFormat="1" ht="12.75" x14ac:dyDescent="0.2">
      <c r="A29" s="90">
        <v>15</v>
      </c>
      <c r="B29" s="84"/>
      <c r="C29" s="40"/>
      <c r="D29" s="31"/>
      <c r="E29" s="320"/>
      <c r="F29" s="321"/>
      <c r="G29" s="313"/>
      <c r="H29" s="322"/>
      <c r="I29" s="323"/>
      <c r="J29" s="189"/>
      <c r="K29" s="324"/>
      <c r="L29" s="325"/>
      <c r="M29" s="190"/>
      <c r="N29" s="322"/>
      <c r="O29" s="326"/>
      <c r="P29" s="319"/>
      <c r="Q29" s="322"/>
      <c r="R29" s="325"/>
    </row>
    <row r="30" spans="1:18" s="1" customFormat="1" ht="12.75" x14ac:dyDescent="0.2">
      <c r="A30" s="90">
        <v>16</v>
      </c>
      <c r="B30" s="84"/>
      <c r="C30" s="40"/>
      <c r="D30" s="31"/>
      <c r="E30" s="320"/>
      <c r="F30" s="321"/>
      <c r="G30" s="313"/>
      <c r="H30" s="322"/>
      <c r="I30" s="323"/>
      <c r="J30" s="189"/>
      <c r="K30" s="324"/>
      <c r="L30" s="325"/>
      <c r="M30" s="190"/>
      <c r="N30" s="322"/>
      <c r="O30" s="326"/>
      <c r="P30" s="319"/>
      <c r="Q30" s="322"/>
      <c r="R30" s="325"/>
    </row>
    <row r="31" spans="1:18" s="1" customFormat="1" ht="12.75" x14ac:dyDescent="0.2">
      <c r="A31" s="90">
        <v>17</v>
      </c>
      <c r="B31" s="84"/>
      <c r="C31" s="40"/>
      <c r="D31" s="31"/>
      <c r="E31" s="320"/>
      <c r="F31" s="321"/>
      <c r="G31" s="313"/>
      <c r="H31" s="322"/>
      <c r="I31" s="323"/>
      <c r="J31" s="189"/>
      <c r="K31" s="324"/>
      <c r="L31" s="325"/>
      <c r="M31" s="190"/>
      <c r="N31" s="322"/>
      <c r="O31" s="326"/>
      <c r="P31" s="319"/>
      <c r="Q31" s="322"/>
      <c r="R31" s="325"/>
    </row>
    <row r="32" spans="1:18" s="1" customFormat="1" ht="12.75" x14ac:dyDescent="0.2">
      <c r="A32" s="90">
        <v>18</v>
      </c>
      <c r="B32" s="8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5"/>
    </row>
    <row r="33" spans="1:19" s="1" customFormat="1" ht="12.75" x14ac:dyDescent="0.2">
      <c r="A33" s="90">
        <v>19</v>
      </c>
      <c r="B33" s="8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5"/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429" t="s">
        <v>1404</v>
      </c>
      <c r="C51" s="575" t="s">
        <v>1356</v>
      </c>
      <c r="D51" s="575"/>
      <c r="E51" s="163">
        <v>0</v>
      </c>
      <c r="F51" s="163">
        <v>0</v>
      </c>
      <c r="G51" s="95" t="e">
        <f>E51/$E$45</f>
        <v>#DIV/0!</v>
      </c>
      <c r="H51" s="163">
        <v>0</v>
      </c>
      <c r="I51" s="163">
        <v>0</v>
      </c>
      <c r="J51" s="135" t="e">
        <f>H51/$G$45</f>
        <v>#DIV/0!</v>
      </c>
      <c r="K51" s="163">
        <v>0</v>
      </c>
      <c r="L51" s="163">
        <v>0</v>
      </c>
      <c r="M51" s="95" t="e">
        <f>K51/$J$45</f>
        <v>#DIV/0!</v>
      </c>
      <c r="N51" s="166">
        <v>0</v>
      </c>
      <c r="O51" s="166">
        <v>0</v>
      </c>
      <c r="P51" s="95" t="e">
        <f>N51/$M$45</f>
        <v>#DIV/0!</v>
      </c>
      <c r="Q51" s="169">
        <v>0</v>
      </c>
      <c r="R51" s="169"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430" t="s">
        <v>1497</v>
      </c>
      <c r="C52" s="578" t="s">
        <v>1372</v>
      </c>
      <c r="D52" s="578"/>
      <c r="E52" s="164">
        <f>SUM(E16:E44)</f>
        <v>0</v>
      </c>
      <c r="F52" s="164">
        <f>SUM(F16:F44)</f>
        <v>0</v>
      </c>
      <c r="G52" s="96" t="e">
        <f>E52/$E$45</f>
        <v>#DIV/0!</v>
      </c>
      <c r="H52" s="164">
        <f>SUM(G16:G44)</f>
        <v>0</v>
      </c>
      <c r="I52" s="164">
        <f>SUM(I16:I44)</f>
        <v>0</v>
      </c>
      <c r="J52" s="136" t="e">
        <f>H52/$G$45</f>
        <v>#DIV/0!</v>
      </c>
      <c r="K52" s="164">
        <f>SUM(J16:J44)</f>
        <v>0</v>
      </c>
      <c r="L52" s="164">
        <f>SUM(L16:L44)</f>
        <v>0</v>
      </c>
      <c r="M52" s="96" t="e">
        <f>K52/$J$45</f>
        <v>#DIV/0!</v>
      </c>
      <c r="N52" s="167">
        <f>SUM(M16:M44)</f>
        <v>0</v>
      </c>
      <c r="O52" s="167">
        <f>SUM(O16:O44)</f>
        <v>0</v>
      </c>
      <c r="P52" s="96" t="e">
        <f>N52/$M$45</f>
        <v>#DIV/0!</v>
      </c>
      <c r="Q52" s="171">
        <f>SUM(P16:P44)</f>
        <v>0</v>
      </c>
      <c r="R52" s="171">
        <f>SUM(R16:R44)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431" t="s">
        <v>1498</v>
      </c>
      <c r="C53" s="571" t="s">
        <v>1358</v>
      </c>
      <c r="D53" s="571"/>
      <c r="E53" s="165">
        <f>E15</f>
        <v>0</v>
      </c>
      <c r="F53" s="165">
        <f>F15</f>
        <v>0</v>
      </c>
      <c r="G53" s="97" t="e">
        <f>E53/$E$45</f>
        <v>#DIV/0!</v>
      </c>
      <c r="H53" s="165">
        <f>G15</f>
        <v>0</v>
      </c>
      <c r="I53" s="165">
        <f>I15</f>
        <v>0</v>
      </c>
      <c r="J53" s="137" t="e">
        <f>H53/$G$45</f>
        <v>#DIV/0!</v>
      </c>
      <c r="K53" s="165">
        <f>J15</f>
        <v>0</v>
      </c>
      <c r="L53" s="165">
        <f>L15</f>
        <v>0</v>
      </c>
      <c r="M53" s="97" t="e">
        <f>K53/$J$45</f>
        <v>#DIV/0!</v>
      </c>
      <c r="N53" s="168">
        <f>M15</f>
        <v>0</v>
      </c>
      <c r="O53" s="168">
        <f>O15</f>
        <v>0</v>
      </c>
      <c r="P53" s="97" t="e">
        <f>N53/$M$45</f>
        <v>#DIV/0!</v>
      </c>
      <c r="Q53" s="173">
        <f>P15</f>
        <v>0</v>
      </c>
      <c r="R53" s="173">
        <f>R15</f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HPKrArp5765eCZ88dp6+ztbQ4rathvtrvpM2ixDV2ICtHcYIrZ8mmHpTTOdPHHVPicmt9u3jREP0HNnU6lyqig==" saltValue="n5OZyDq4hhVosCoxSOjLnw==" spinCount="100000" sheet="1" formatRows="0" insertColumns="0"/>
  <mergeCells count="45">
    <mergeCell ref="A11:A13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G12:I12"/>
    <mergeCell ref="J12:L12"/>
    <mergeCell ref="H13:I13"/>
    <mergeCell ref="K13:L13"/>
    <mergeCell ref="C53:D5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F7:H7"/>
    <mergeCell ref="C9:O9"/>
    <mergeCell ref="E11:L11"/>
    <mergeCell ref="M11:O12"/>
    <mergeCell ref="H57:K57"/>
    <mergeCell ref="H58:K59"/>
    <mergeCell ref="H45:I45"/>
    <mergeCell ref="K45:L45"/>
    <mergeCell ref="N45:O45"/>
    <mergeCell ref="N13:O13"/>
    <mergeCell ref="C51:D51"/>
    <mergeCell ref="C52:D52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CA57A77A-32B2-41F5-8755-9D05BCBC9546}"/>
  </hyperlinks>
  <printOptions horizontalCentered="1"/>
  <pageMargins left="0.23622047244094491" right="0.23622047244094491" top="0.47" bottom="0.54" header="0.31496062992125984" footer="0.31496062992125984"/>
  <pageSetup paperSize="9" scale="70" orientation="landscape" r:id="rId1"/>
  <headerFooter alignWithMargins="0">
    <oddFooter>&amp;C&amp;8&amp;P</oddFooter>
  </headerFooter>
  <rowBreaks count="1" manualBreakCount="1">
    <brk id="37" max="18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EBE1-580E-4C41-BE12-E9BFBFEE1823}">
  <sheetPr>
    <tabColor theme="0" tint="-0.14999847407452621"/>
  </sheetPr>
  <dimension ref="A1:S69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9" style="23" bestFit="1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3" width="6.5703125" style="6" customWidth="1"/>
    <col min="14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1636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1500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90">
        <v>1</v>
      </c>
      <c r="B15" s="274" t="s">
        <v>930</v>
      </c>
      <c r="C15" s="40" t="s">
        <v>931</v>
      </c>
      <c r="D15" s="31">
        <v>20407</v>
      </c>
      <c r="E15" s="311"/>
      <c r="F15" s="312">
        <f>E15*D15</f>
        <v>0</v>
      </c>
      <c r="G15" s="313"/>
      <c r="H15" s="314"/>
      <c r="I15" s="315">
        <f t="shared" ref="I15:I22" si="0">G15*D15</f>
        <v>0</v>
      </c>
      <c r="J15" s="189">
        <f t="shared" ref="J15:J22" si="1">E15+G15</f>
        <v>0</v>
      </c>
      <c r="K15" s="316"/>
      <c r="L15" s="317">
        <f t="shared" ref="L15:L22" si="2">J15*D15</f>
        <v>0</v>
      </c>
      <c r="M15" s="190"/>
      <c r="N15" s="314"/>
      <c r="O15" s="318">
        <f t="shared" ref="O15:O22" si="3">M15*D15</f>
        <v>0</v>
      </c>
      <c r="P15" s="319"/>
      <c r="Q15" s="314"/>
      <c r="R15" s="317">
        <f t="shared" ref="R15:R22" si="4">P15*D15</f>
        <v>0</v>
      </c>
    </row>
    <row r="16" spans="1:18" s="1" customFormat="1" ht="12.75" x14ac:dyDescent="0.2">
      <c r="A16" s="90">
        <v>2</v>
      </c>
      <c r="B16" s="274" t="s">
        <v>932</v>
      </c>
      <c r="C16" s="40" t="s">
        <v>933</v>
      </c>
      <c r="D16" s="31">
        <v>12322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90">
        <v>3</v>
      </c>
      <c r="B17" s="274" t="s">
        <v>934</v>
      </c>
      <c r="C17" s="40" t="s">
        <v>935</v>
      </c>
      <c r="D17" s="31">
        <v>23788</v>
      </c>
      <c r="E17" s="320"/>
      <c r="F17" s="321">
        <f t="shared" ref="F17:F22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90">
        <v>4</v>
      </c>
      <c r="B18" s="274" t="s">
        <v>936</v>
      </c>
      <c r="C18" s="40" t="s">
        <v>937</v>
      </c>
      <c r="D18" s="31">
        <v>22371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12.75" x14ac:dyDescent="0.2">
      <c r="A19" s="90">
        <v>5</v>
      </c>
      <c r="B19" s="274" t="s">
        <v>938</v>
      </c>
      <c r="C19" s="40" t="s">
        <v>382</v>
      </c>
      <c r="D19" s="31">
        <v>4290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274" t="s">
        <v>939</v>
      </c>
      <c r="C20" s="40" t="s">
        <v>940</v>
      </c>
      <c r="D20" s="31">
        <v>28890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274" t="s">
        <v>941</v>
      </c>
      <c r="C21" s="40" t="s">
        <v>383</v>
      </c>
      <c r="D21" s="31">
        <v>13840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12.75" x14ac:dyDescent="0.2">
      <c r="A22" s="90">
        <v>8</v>
      </c>
      <c r="B22" s="274" t="s">
        <v>942</v>
      </c>
      <c r="C22" s="40" t="s">
        <v>943</v>
      </c>
      <c r="D22" s="31">
        <v>30530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274"/>
      <c r="C23" s="40"/>
      <c r="D23" s="31"/>
      <c r="E23" s="320"/>
      <c r="F23" s="321"/>
      <c r="G23" s="313"/>
      <c r="H23" s="322"/>
      <c r="I23" s="323"/>
      <c r="J23" s="189"/>
      <c r="K23" s="324"/>
      <c r="L23" s="325"/>
      <c r="M23" s="190"/>
      <c r="N23" s="322"/>
      <c r="O23" s="326"/>
      <c r="P23" s="319"/>
      <c r="Q23" s="322"/>
      <c r="R23" s="325"/>
    </row>
    <row r="24" spans="1:18" s="1" customFormat="1" ht="12.75" x14ac:dyDescent="0.2">
      <c r="A24" s="90">
        <v>10</v>
      </c>
      <c r="B24" s="274"/>
      <c r="C24" s="40"/>
      <c r="D24" s="31"/>
      <c r="E24" s="320"/>
      <c r="F24" s="321"/>
      <c r="G24" s="313"/>
      <c r="H24" s="322"/>
      <c r="I24" s="323"/>
      <c r="J24" s="189"/>
      <c r="K24" s="324"/>
      <c r="L24" s="325"/>
      <c r="M24" s="190"/>
      <c r="N24" s="322"/>
      <c r="O24" s="326"/>
      <c r="P24" s="319"/>
      <c r="Q24" s="322"/>
      <c r="R24" s="325"/>
    </row>
    <row r="25" spans="1:18" s="1" customFormat="1" ht="12.75" x14ac:dyDescent="0.2">
      <c r="A25" s="90">
        <v>11</v>
      </c>
      <c r="B25" s="274"/>
      <c r="C25" s="40"/>
      <c r="D25" s="31"/>
      <c r="E25" s="320"/>
      <c r="F25" s="321"/>
      <c r="G25" s="313"/>
      <c r="H25" s="322"/>
      <c r="I25" s="323"/>
      <c r="J25" s="189"/>
      <c r="K25" s="324"/>
      <c r="L25" s="325"/>
      <c r="M25" s="190"/>
      <c r="N25" s="322"/>
      <c r="O25" s="326"/>
      <c r="P25" s="319"/>
      <c r="Q25" s="322"/>
      <c r="R25" s="325"/>
    </row>
    <row r="26" spans="1:18" s="1" customFormat="1" ht="12.75" x14ac:dyDescent="0.2">
      <c r="A26" s="90">
        <v>12</v>
      </c>
      <c r="B26" s="274"/>
      <c r="C26" s="40"/>
      <c r="D26" s="31"/>
      <c r="E26" s="320"/>
      <c r="F26" s="321"/>
      <c r="G26" s="313"/>
      <c r="H26" s="322"/>
      <c r="I26" s="323"/>
      <c r="J26" s="189"/>
      <c r="K26" s="324"/>
      <c r="L26" s="325"/>
      <c r="M26" s="190"/>
      <c r="N26" s="322"/>
      <c r="O26" s="326"/>
      <c r="P26" s="319"/>
      <c r="Q26" s="322"/>
      <c r="R26" s="325"/>
    </row>
    <row r="27" spans="1:18" s="1" customFormat="1" ht="12.75" x14ac:dyDescent="0.2">
      <c r="A27" s="90">
        <v>13</v>
      </c>
      <c r="B27" s="274"/>
      <c r="C27" s="40"/>
      <c r="D27" s="31"/>
      <c r="E27" s="320"/>
      <c r="F27" s="321"/>
      <c r="G27" s="313"/>
      <c r="H27" s="322"/>
      <c r="I27" s="323"/>
      <c r="J27" s="189"/>
      <c r="K27" s="324"/>
      <c r="L27" s="325"/>
      <c r="M27" s="190"/>
      <c r="N27" s="322"/>
      <c r="O27" s="326"/>
      <c r="P27" s="319"/>
      <c r="Q27" s="322"/>
      <c r="R27" s="325"/>
    </row>
    <row r="28" spans="1:18" s="1" customFormat="1" ht="12.75" x14ac:dyDescent="0.2">
      <c r="A28" s="90">
        <v>14</v>
      </c>
      <c r="B28" s="274"/>
      <c r="C28" s="40"/>
      <c r="D28" s="31"/>
      <c r="E28" s="320"/>
      <c r="F28" s="321"/>
      <c r="G28" s="313"/>
      <c r="H28" s="322"/>
      <c r="I28" s="323"/>
      <c r="J28" s="189"/>
      <c r="K28" s="324"/>
      <c r="L28" s="325"/>
      <c r="M28" s="190"/>
      <c r="N28" s="322"/>
      <c r="O28" s="326"/>
      <c r="P28" s="319"/>
      <c r="Q28" s="322"/>
      <c r="R28" s="325"/>
    </row>
    <row r="29" spans="1:18" s="1" customFormat="1" ht="12.75" x14ac:dyDescent="0.2">
      <c r="A29" s="90">
        <v>15</v>
      </c>
      <c r="B29" s="274"/>
      <c r="C29" s="40"/>
      <c r="D29" s="31"/>
      <c r="E29" s="320"/>
      <c r="F29" s="321"/>
      <c r="G29" s="313"/>
      <c r="H29" s="322"/>
      <c r="I29" s="323"/>
      <c r="J29" s="189"/>
      <c r="K29" s="324"/>
      <c r="L29" s="325"/>
      <c r="M29" s="190"/>
      <c r="N29" s="322"/>
      <c r="O29" s="326"/>
      <c r="P29" s="319"/>
      <c r="Q29" s="322"/>
      <c r="R29" s="325"/>
    </row>
    <row r="30" spans="1:18" s="1" customFormat="1" ht="12.75" x14ac:dyDescent="0.2">
      <c r="A30" s="90">
        <v>16</v>
      </c>
      <c r="B30" s="274"/>
      <c r="C30" s="40"/>
      <c r="D30" s="31"/>
      <c r="E30" s="320"/>
      <c r="F30" s="321"/>
      <c r="G30" s="313"/>
      <c r="H30" s="322"/>
      <c r="I30" s="323"/>
      <c r="J30" s="189"/>
      <c r="K30" s="324"/>
      <c r="L30" s="325"/>
      <c r="M30" s="190"/>
      <c r="N30" s="322"/>
      <c r="O30" s="326"/>
      <c r="P30" s="319"/>
      <c r="Q30" s="322"/>
      <c r="R30" s="325"/>
    </row>
    <row r="31" spans="1:18" s="1" customFormat="1" ht="12.75" x14ac:dyDescent="0.2">
      <c r="A31" s="90">
        <v>17</v>
      </c>
      <c r="B31" s="274"/>
      <c r="C31" s="40"/>
      <c r="D31" s="31"/>
      <c r="E31" s="320"/>
      <c r="F31" s="321"/>
      <c r="G31" s="313"/>
      <c r="H31" s="322"/>
      <c r="I31" s="323"/>
      <c r="J31" s="189"/>
      <c r="K31" s="324"/>
      <c r="L31" s="325"/>
      <c r="M31" s="190"/>
      <c r="N31" s="322"/>
      <c r="O31" s="326"/>
      <c r="P31" s="319"/>
      <c r="Q31" s="322"/>
      <c r="R31" s="325"/>
    </row>
    <row r="32" spans="1:18" s="1" customFormat="1" ht="12.75" x14ac:dyDescent="0.2">
      <c r="A32" s="90">
        <v>18</v>
      </c>
      <c r="B32" s="27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5"/>
    </row>
    <row r="33" spans="1:19" s="1" customFormat="1" ht="12.75" x14ac:dyDescent="0.2">
      <c r="A33" s="90">
        <v>19</v>
      </c>
      <c r="B33" s="27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5"/>
    </row>
    <row r="34" spans="1:19" s="1" customFormat="1" ht="12.75" x14ac:dyDescent="0.2">
      <c r="A34" s="90">
        <v>20</v>
      </c>
      <c r="B34" s="27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27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27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27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27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27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27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27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27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27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27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>SUM(E15:E44)</f>
        <v>0</v>
      </c>
      <c r="F45" s="194">
        <f>SUM(F15:F44)</f>
        <v>0</v>
      </c>
      <c r="G45" s="194">
        <f>SUM(G15:G44)</f>
        <v>0</v>
      </c>
      <c r="H45" s="432"/>
      <c r="I45" s="194">
        <f>SUM(I15:I44)</f>
        <v>0</v>
      </c>
      <c r="J45" s="194">
        <f>SUM(J15:J44)</f>
        <v>0</v>
      </c>
      <c r="K45" s="194"/>
      <c r="L45" s="194">
        <f>SUM(L15:L44)</f>
        <v>0</v>
      </c>
      <c r="M45" s="195">
        <f>SUM(M15:M44)</f>
        <v>0</v>
      </c>
      <c r="N45" s="433"/>
      <c r="O45" s="194">
        <f>SUM(O15:O44)</f>
        <v>0</v>
      </c>
      <c r="P45" s="195">
        <f>SUM(P15:P44)</f>
        <v>0</v>
      </c>
      <c r="Q45" s="193"/>
      <c r="R45" s="194">
        <f>SUM(R15:R44)</f>
        <v>0</v>
      </c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1404</v>
      </c>
      <c r="C51" s="575" t="s">
        <v>1356</v>
      </c>
      <c r="D51" s="575"/>
      <c r="E51" s="163">
        <v>0</v>
      </c>
      <c r="F51" s="163">
        <v>0</v>
      </c>
      <c r="G51" s="95" t="e">
        <f>E51/$E$45</f>
        <v>#DIV/0!</v>
      </c>
      <c r="H51" s="163">
        <v>0</v>
      </c>
      <c r="I51" s="163">
        <v>0</v>
      </c>
      <c r="J51" s="135" t="e">
        <f>H51/$G$45</f>
        <v>#DIV/0!</v>
      </c>
      <c r="K51" s="163">
        <v>0</v>
      </c>
      <c r="L51" s="163">
        <v>0</v>
      </c>
      <c r="M51" s="95" t="e">
        <f>K51/$J$45</f>
        <v>#DIV/0!</v>
      </c>
      <c r="N51" s="166">
        <v>0</v>
      </c>
      <c r="O51" s="166">
        <v>0</v>
      </c>
      <c r="P51" s="95" t="e">
        <f>N51/$M$45</f>
        <v>#DIV/0!</v>
      </c>
      <c r="Q51" s="170">
        <v>0</v>
      </c>
      <c r="R51" s="170"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1501</v>
      </c>
      <c r="C52" s="578" t="s">
        <v>1372</v>
      </c>
      <c r="D52" s="578"/>
      <c r="E52" s="164">
        <f>SUM(E15:E44)</f>
        <v>0</v>
      </c>
      <c r="F52" s="164">
        <f>SUM(F15:F44)</f>
        <v>0</v>
      </c>
      <c r="G52" s="96" t="e">
        <f>E52/$E$45</f>
        <v>#DIV/0!</v>
      </c>
      <c r="H52" s="164">
        <f>SUM(G15:G44)</f>
        <v>0</v>
      </c>
      <c r="I52" s="164">
        <f>SUM(I15:I44)</f>
        <v>0</v>
      </c>
      <c r="J52" s="136" t="e">
        <f>H52/$G$45</f>
        <v>#DIV/0!</v>
      </c>
      <c r="K52" s="164">
        <f>SUM(J15:J44)</f>
        <v>0</v>
      </c>
      <c r="L52" s="164">
        <f>SUM(L15:L44)</f>
        <v>0</v>
      </c>
      <c r="M52" s="96" t="e">
        <f>K52/$J$45</f>
        <v>#DIV/0!</v>
      </c>
      <c r="N52" s="167">
        <f>SUM(M15:M44)</f>
        <v>0</v>
      </c>
      <c r="O52" s="167">
        <f>SUM(O15:O44)</f>
        <v>0</v>
      </c>
      <c r="P52" s="96" t="e">
        <f>N52/$M$45</f>
        <v>#DIV/0!</v>
      </c>
      <c r="Q52" s="172">
        <f>SUM(P15:P44)</f>
        <v>0</v>
      </c>
      <c r="R52" s="172">
        <f>SUM(R15:R44)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4">
        <v>0</v>
      </c>
      <c r="R53" s="174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" x14ac:dyDescent="0.2">
      <c r="C55" s="19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8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5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</sheetData>
  <sheetProtection algorithmName="SHA-512" hashValue="jiO1rGcdkZ6iSJ6i8HpUQSxRZ+13/KuXr99Nl0urSxY3NEtD2qJ9AmYkFXDFp1eChF8TovyUCpYktfRNYAn0HA==" saltValue="mOONXoMdxrco5RX+o62vcQ==" spinCount="100000" sheet="1" formatRows="0" insertColumns="0"/>
  <mergeCells count="41">
    <mergeCell ref="Q48:S49"/>
    <mergeCell ref="E49:G49"/>
    <mergeCell ref="H49:J49"/>
    <mergeCell ref="K49:M49"/>
    <mergeCell ref="E12:F12"/>
    <mergeCell ref="B47:N47"/>
    <mergeCell ref="B11:B13"/>
    <mergeCell ref="P11:R12"/>
    <mergeCell ref="Q13:R1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Q14:R14"/>
    <mergeCell ref="F7:H7"/>
    <mergeCell ref="C9:O9"/>
    <mergeCell ref="A11:A13"/>
    <mergeCell ref="C11:C13"/>
    <mergeCell ref="C51:D51"/>
    <mergeCell ref="H57:K57"/>
    <mergeCell ref="H58:K59"/>
    <mergeCell ref="E11:L11"/>
    <mergeCell ref="M11:O12"/>
    <mergeCell ref="G12:I12"/>
    <mergeCell ref="J12:L12"/>
    <mergeCell ref="H13:I13"/>
    <mergeCell ref="K13:L13"/>
    <mergeCell ref="N13:O13"/>
    <mergeCell ref="H14:I14"/>
    <mergeCell ref="K14:L14"/>
    <mergeCell ref="N14:O14"/>
    <mergeCell ref="C52:D52"/>
    <mergeCell ref="C53:D53"/>
    <mergeCell ref="D11:D13"/>
  </mergeCells>
  <hyperlinks>
    <hyperlink ref="Q1:R1" location="'Почетна страна'!A31" display="Врати се на почетна страна" xr:uid="{C69823DD-FB28-4A2A-B0F7-5487D35F5873}"/>
  </hyperlinks>
  <printOptions horizontalCentered="1"/>
  <pageMargins left="0.23622047244094491" right="0.23622047244094491" top="0.47" bottom="0.5" header="0.31496062992125984" footer="0.31496062992125984"/>
  <pageSetup paperSize="9" scale="72" orientation="landscape" r:id="rId1"/>
  <headerFooter alignWithMargins="0">
    <oddFooter>&amp;C&amp;8&amp;P</oddFooter>
  </headerFooter>
  <rowBreaks count="1" manualBreakCount="1">
    <brk id="39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0F8A-789C-4F2D-966A-8435E1CBA196}">
  <sheetPr>
    <tabColor theme="0" tint="-0.14999847407452621"/>
  </sheetPr>
  <dimension ref="A1:S71"/>
  <sheetViews>
    <sheetView showGridLines="0" tabSelected="1" topLeftCell="A13" zoomScale="90" zoomScaleNormal="90" workbookViewId="0">
      <selection activeCell="D34" sqref="D34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7" width="6.7109375" style="6" customWidth="1"/>
    <col min="8" max="8" width="6.5703125" style="6" customWidth="1"/>
    <col min="9" max="9" width="11.7109375" style="6" customWidth="1"/>
    <col min="10" max="11" width="6.7109375" style="6" customWidth="1"/>
    <col min="12" max="12" width="11.85546875" style="42" customWidth="1"/>
    <col min="13" max="14" width="6.570312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1637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8.2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1502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1.75" customHeight="1" x14ac:dyDescent="0.2">
      <c r="A15" s="90">
        <v>1</v>
      </c>
      <c r="B15" s="84" t="s">
        <v>944</v>
      </c>
      <c r="C15" s="40" t="s">
        <v>945</v>
      </c>
      <c r="D15" s="31">
        <v>327549</v>
      </c>
      <c r="E15" s="311"/>
      <c r="F15" s="312">
        <f>E15*D15</f>
        <v>0</v>
      </c>
      <c r="G15" s="313"/>
      <c r="H15" s="314"/>
      <c r="I15" s="315">
        <f t="shared" ref="I15:I38" si="0">G15*D15</f>
        <v>0</v>
      </c>
      <c r="J15" s="189">
        <f t="shared" ref="J15:J38" si="1">E15+G15</f>
        <v>0</v>
      </c>
      <c r="K15" s="316"/>
      <c r="L15" s="317">
        <f t="shared" ref="L15:L38" si="2">J15*D15</f>
        <v>0</v>
      </c>
      <c r="M15" s="190"/>
      <c r="N15" s="314"/>
      <c r="O15" s="318">
        <f t="shared" ref="O15:O38" si="3">M15*D15</f>
        <v>0</v>
      </c>
      <c r="P15" s="319"/>
      <c r="Q15" s="314"/>
      <c r="R15" s="318">
        <f t="shared" ref="R15:R38" si="4">P15*D15</f>
        <v>0</v>
      </c>
    </row>
    <row r="16" spans="1:18" s="1" customFormat="1" ht="22.5" x14ac:dyDescent="0.2">
      <c r="A16" s="90">
        <v>2</v>
      </c>
      <c r="B16" s="84" t="s">
        <v>946</v>
      </c>
      <c r="C16" s="40" t="s">
        <v>947</v>
      </c>
      <c r="D16" s="31">
        <v>170145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6">
        <f t="shared" si="4"/>
        <v>0</v>
      </c>
    </row>
    <row r="17" spans="1:18" s="1" customFormat="1" ht="12.75" x14ac:dyDescent="0.2">
      <c r="A17" s="90">
        <v>3</v>
      </c>
      <c r="B17" s="84" t="s">
        <v>948</v>
      </c>
      <c r="C17" s="40" t="s">
        <v>949</v>
      </c>
      <c r="D17" s="31">
        <v>121456</v>
      </c>
      <c r="E17" s="320"/>
      <c r="F17" s="321">
        <f t="shared" ref="F17:F38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6">
        <f t="shared" si="4"/>
        <v>0</v>
      </c>
    </row>
    <row r="18" spans="1:18" s="1" customFormat="1" ht="22.5" x14ac:dyDescent="0.2">
      <c r="A18" s="90">
        <v>4</v>
      </c>
      <c r="B18" s="84" t="s">
        <v>950</v>
      </c>
      <c r="C18" s="40" t="s">
        <v>951</v>
      </c>
      <c r="D18" s="31">
        <v>198521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6">
        <f t="shared" si="4"/>
        <v>0</v>
      </c>
    </row>
    <row r="19" spans="1:18" s="1" customFormat="1" ht="22.5" x14ac:dyDescent="0.2">
      <c r="A19" s="90">
        <v>5</v>
      </c>
      <c r="B19" s="84" t="s">
        <v>952</v>
      </c>
      <c r="C19" s="40" t="s">
        <v>953</v>
      </c>
      <c r="D19" s="31">
        <v>124539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6">
        <f t="shared" si="4"/>
        <v>0</v>
      </c>
    </row>
    <row r="20" spans="1:18" s="1" customFormat="1" ht="12.75" x14ac:dyDescent="0.2">
      <c r="A20" s="90">
        <v>6</v>
      </c>
      <c r="B20" s="84" t="s">
        <v>954</v>
      </c>
      <c r="C20" s="40" t="s">
        <v>955</v>
      </c>
      <c r="D20" s="31">
        <v>40256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6">
        <f t="shared" si="4"/>
        <v>0</v>
      </c>
    </row>
    <row r="21" spans="1:18" s="1" customFormat="1" ht="22.5" x14ac:dyDescent="0.2">
      <c r="A21" s="90">
        <v>7</v>
      </c>
      <c r="B21" s="84" t="s">
        <v>956</v>
      </c>
      <c r="C21" s="40" t="s">
        <v>957</v>
      </c>
      <c r="D21" s="31">
        <v>21609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6">
        <f t="shared" si="4"/>
        <v>0</v>
      </c>
    </row>
    <row r="22" spans="1:18" s="1" customFormat="1" ht="22.5" x14ac:dyDescent="0.2">
      <c r="A22" s="90">
        <v>8</v>
      </c>
      <c r="B22" s="84" t="s">
        <v>958</v>
      </c>
      <c r="C22" s="40" t="s">
        <v>959</v>
      </c>
      <c r="D22" s="31">
        <v>80234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6">
        <f t="shared" si="4"/>
        <v>0</v>
      </c>
    </row>
    <row r="23" spans="1:18" s="1" customFormat="1" ht="22.5" x14ac:dyDescent="0.2">
      <c r="A23" s="90">
        <v>9</v>
      </c>
      <c r="B23" s="84" t="s">
        <v>960</v>
      </c>
      <c r="C23" s="40" t="s">
        <v>961</v>
      </c>
      <c r="D23" s="31">
        <v>23980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6">
        <f t="shared" si="4"/>
        <v>0</v>
      </c>
    </row>
    <row r="24" spans="1:18" s="1" customFormat="1" ht="12.75" x14ac:dyDescent="0.2">
      <c r="A24" s="90">
        <v>10</v>
      </c>
      <c r="B24" s="84" t="s">
        <v>962</v>
      </c>
      <c r="C24" s="40" t="s">
        <v>963</v>
      </c>
      <c r="D24" s="31">
        <v>16506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6">
        <f t="shared" si="4"/>
        <v>0</v>
      </c>
    </row>
    <row r="25" spans="1:18" s="1" customFormat="1" ht="22.5" x14ac:dyDescent="0.2">
      <c r="A25" s="90">
        <v>11</v>
      </c>
      <c r="B25" s="84" t="s">
        <v>964</v>
      </c>
      <c r="C25" s="40" t="s">
        <v>965</v>
      </c>
      <c r="D25" s="31">
        <v>85782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6">
        <f t="shared" si="4"/>
        <v>0</v>
      </c>
    </row>
    <row r="26" spans="1:18" s="1" customFormat="1" ht="22.5" x14ac:dyDescent="0.2">
      <c r="A26" s="90">
        <v>12</v>
      </c>
      <c r="B26" s="84" t="s">
        <v>966</v>
      </c>
      <c r="C26" s="40" t="s">
        <v>967</v>
      </c>
      <c r="D26" s="31">
        <v>20174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6">
        <f t="shared" si="4"/>
        <v>0</v>
      </c>
    </row>
    <row r="27" spans="1:18" s="1" customFormat="1" ht="22.5" x14ac:dyDescent="0.2">
      <c r="A27" s="90">
        <v>13</v>
      </c>
      <c r="B27" s="84" t="s">
        <v>968</v>
      </c>
      <c r="C27" s="40" t="s">
        <v>969</v>
      </c>
      <c r="D27" s="31">
        <v>131230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6">
        <f t="shared" si="4"/>
        <v>0</v>
      </c>
    </row>
    <row r="28" spans="1:18" s="1" customFormat="1" ht="22.5" x14ac:dyDescent="0.2">
      <c r="A28" s="90">
        <v>14</v>
      </c>
      <c r="B28" s="84" t="s">
        <v>970</v>
      </c>
      <c r="C28" s="40" t="s">
        <v>971</v>
      </c>
      <c r="D28" s="31">
        <v>31947</v>
      </c>
      <c r="E28" s="320"/>
      <c r="F28" s="321">
        <f t="shared" si="5"/>
        <v>0</v>
      </c>
      <c r="G28" s="313"/>
      <c r="H28" s="322"/>
      <c r="I28" s="323">
        <f t="shared" si="0"/>
        <v>0</v>
      </c>
      <c r="J28" s="189">
        <f t="shared" si="1"/>
        <v>0</v>
      </c>
      <c r="K28" s="324"/>
      <c r="L28" s="325">
        <f t="shared" si="2"/>
        <v>0</v>
      </c>
      <c r="M28" s="190"/>
      <c r="N28" s="322"/>
      <c r="O28" s="326">
        <f t="shared" si="3"/>
        <v>0</v>
      </c>
      <c r="P28" s="319"/>
      <c r="Q28" s="322"/>
      <c r="R28" s="326">
        <f t="shared" si="4"/>
        <v>0</v>
      </c>
    </row>
    <row r="29" spans="1:18" s="1" customFormat="1" ht="12.75" x14ac:dyDescent="0.2">
      <c r="A29" s="90">
        <v>15</v>
      </c>
      <c r="B29" s="84" t="s">
        <v>972</v>
      </c>
      <c r="C29" s="40" t="s">
        <v>973</v>
      </c>
      <c r="D29" s="31">
        <v>20577</v>
      </c>
      <c r="E29" s="320"/>
      <c r="F29" s="321">
        <f t="shared" si="5"/>
        <v>0</v>
      </c>
      <c r="G29" s="313"/>
      <c r="H29" s="322"/>
      <c r="I29" s="323">
        <f t="shared" si="0"/>
        <v>0</v>
      </c>
      <c r="J29" s="189">
        <f t="shared" si="1"/>
        <v>0</v>
      </c>
      <c r="K29" s="324"/>
      <c r="L29" s="325">
        <f t="shared" si="2"/>
        <v>0</v>
      </c>
      <c r="M29" s="190"/>
      <c r="N29" s="322"/>
      <c r="O29" s="326">
        <f t="shared" si="3"/>
        <v>0</v>
      </c>
      <c r="P29" s="319"/>
      <c r="Q29" s="322"/>
      <c r="R29" s="326">
        <f t="shared" si="4"/>
        <v>0</v>
      </c>
    </row>
    <row r="30" spans="1:18" s="1" customFormat="1" ht="12.75" x14ac:dyDescent="0.2">
      <c r="A30" s="90">
        <v>16</v>
      </c>
      <c r="B30" s="84" t="s">
        <v>974</v>
      </c>
      <c r="C30" s="40" t="s">
        <v>975</v>
      </c>
      <c r="D30" s="31">
        <v>14781</v>
      </c>
      <c r="E30" s="320"/>
      <c r="F30" s="321">
        <f t="shared" si="5"/>
        <v>0</v>
      </c>
      <c r="G30" s="313"/>
      <c r="H30" s="322"/>
      <c r="I30" s="323">
        <f t="shared" si="0"/>
        <v>0</v>
      </c>
      <c r="J30" s="189">
        <f t="shared" si="1"/>
        <v>0</v>
      </c>
      <c r="K30" s="324"/>
      <c r="L30" s="325">
        <f t="shared" si="2"/>
        <v>0</v>
      </c>
      <c r="M30" s="190"/>
      <c r="N30" s="322"/>
      <c r="O30" s="326">
        <f t="shared" si="3"/>
        <v>0</v>
      </c>
      <c r="P30" s="319"/>
      <c r="Q30" s="322"/>
      <c r="R30" s="326">
        <f t="shared" si="4"/>
        <v>0</v>
      </c>
    </row>
    <row r="31" spans="1:18" s="1" customFormat="1" ht="12.75" x14ac:dyDescent="0.2">
      <c r="A31" s="90">
        <v>17</v>
      </c>
      <c r="B31" s="84" t="s">
        <v>976</v>
      </c>
      <c r="C31" s="40" t="s">
        <v>977</v>
      </c>
      <c r="D31" s="31">
        <v>10525</v>
      </c>
      <c r="E31" s="320"/>
      <c r="F31" s="321">
        <f t="shared" si="5"/>
        <v>0</v>
      </c>
      <c r="G31" s="313"/>
      <c r="H31" s="322"/>
      <c r="I31" s="323">
        <f t="shared" si="0"/>
        <v>0</v>
      </c>
      <c r="J31" s="189">
        <f t="shared" si="1"/>
        <v>0</v>
      </c>
      <c r="K31" s="324"/>
      <c r="L31" s="325">
        <f t="shared" si="2"/>
        <v>0</v>
      </c>
      <c r="M31" s="190"/>
      <c r="N31" s="322"/>
      <c r="O31" s="326">
        <f t="shared" si="3"/>
        <v>0</v>
      </c>
      <c r="P31" s="319"/>
      <c r="Q31" s="322"/>
      <c r="R31" s="326">
        <f t="shared" si="4"/>
        <v>0</v>
      </c>
    </row>
    <row r="32" spans="1:18" s="1" customFormat="1" ht="12.75" x14ac:dyDescent="0.2">
      <c r="A32" s="90">
        <v>18</v>
      </c>
      <c r="B32" s="84" t="s">
        <v>978</v>
      </c>
      <c r="C32" s="40" t="s">
        <v>979</v>
      </c>
      <c r="D32" s="31">
        <v>8349</v>
      </c>
      <c r="E32" s="320"/>
      <c r="F32" s="321">
        <f t="shared" si="5"/>
        <v>0</v>
      </c>
      <c r="G32" s="313"/>
      <c r="H32" s="322"/>
      <c r="I32" s="323">
        <f t="shared" si="0"/>
        <v>0</v>
      </c>
      <c r="J32" s="189">
        <f t="shared" si="1"/>
        <v>0</v>
      </c>
      <c r="K32" s="324"/>
      <c r="L32" s="325">
        <f t="shared" si="2"/>
        <v>0</v>
      </c>
      <c r="M32" s="190"/>
      <c r="N32" s="322"/>
      <c r="O32" s="326">
        <f t="shared" si="3"/>
        <v>0</v>
      </c>
      <c r="P32" s="319"/>
      <c r="Q32" s="322"/>
      <c r="R32" s="326">
        <f t="shared" si="4"/>
        <v>0</v>
      </c>
    </row>
    <row r="33" spans="1:19" s="1" customFormat="1" ht="22.5" x14ac:dyDescent="0.2">
      <c r="A33" s="90">
        <v>19</v>
      </c>
      <c r="B33" s="84" t="s">
        <v>980</v>
      </c>
      <c r="C33" s="40" t="s">
        <v>981</v>
      </c>
      <c r="D33" s="31">
        <v>35600</v>
      </c>
      <c r="E33" s="320"/>
      <c r="F33" s="321">
        <f t="shared" si="5"/>
        <v>0</v>
      </c>
      <c r="G33" s="313"/>
      <c r="H33" s="322"/>
      <c r="I33" s="323">
        <f t="shared" si="0"/>
        <v>0</v>
      </c>
      <c r="J33" s="189">
        <f t="shared" si="1"/>
        <v>0</v>
      </c>
      <c r="K33" s="324"/>
      <c r="L33" s="325">
        <f t="shared" si="2"/>
        <v>0</v>
      </c>
      <c r="M33" s="190"/>
      <c r="N33" s="322"/>
      <c r="O33" s="326">
        <f t="shared" si="3"/>
        <v>0</v>
      </c>
      <c r="P33" s="319"/>
      <c r="Q33" s="322"/>
      <c r="R33" s="326">
        <f t="shared" si="4"/>
        <v>0</v>
      </c>
    </row>
    <row r="34" spans="1:19" s="1" customFormat="1" ht="22.5" x14ac:dyDescent="0.2">
      <c r="A34" s="90">
        <v>20</v>
      </c>
      <c r="B34" s="84" t="s">
        <v>982</v>
      </c>
      <c r="C34" s="40" t="s">
        <v>983</v>
      </c>
      <c r="D34" s="31">
        <v>10866</v>
      </c>
      <c r="E34" s="320"/>
      <c r="F34" s="321">
        <f t="shared" si="5"/>
        <v>0</v>
      </c>
      <c r="G34" s="313"/>
      <c r="H34" s="322"/>
      <c r="I34" s="323">
        <f t="shared" si="0"/>
        <v>0</v>
      </c>
      <c r="J34" s="189">
        <f t="shared" si="1"/>
        <v>0</v>
      </c>
      <c r="K34" s="324"/>
      <c r="L34" s="325">
        <f t="shared" si="2"/>
        <v>0</v>
      </c>
      <c r="M34" s="190"/>
      <c r="N34" s="322"/>
      <c r="O34" s="326">
        <f t="shared" si="3"/>
        <v>0</v>
      </c>
      <c r="P34" s="319"/>
      <c r="Q34" s="322"/>
      <c r="R34" s="326">
        <f t="shared" si="4"/>
        <v>0</v>
      </c>
    </row>
    <row r="35" spans="1:19" s="1" customFormat="1" ht="12.75" x14ac:dyDescent="0.2">
      <c r="A35" s="90">
        <v>21</v>
      </c>
      <c r="B35" s="84" t="s">
        <v>984</v>
      </c>
      <c r="C35" s="40" t="s">
        <v>985</v>
      </c>
      <c r="D35" s="31">
        <v>32570</v>
      </c>
      <c r="E35" s="320"/>
      <c r="F35" s="321">
        <f t="shared" si="5"/>
        <v>0</v>
      </c>
      <c r="G35" s="313"/>
      <c r="H35" s="322"/>
      <c r="I35" s="323">
        <f t="shared" si="0"/>
        <v>0</v>
      </c>
      <c r="J35" s="189">
        <f t="shared" si="1"/>
        <v>0</v>
      </c>
      <c r="K35" s="324"/>
      <c r="L35" s="325">
        <f t="shared" si="2"/>
        <v>0</v>
      </c>
      <c r="M35" s="190"/>
      <c r="N35" s="322"/>
      <c r="O35" s="326">
        <f t="shared" si="3"/>
        <v>0</v>
      </c>
      <c r="P35" s="319"/>
      <c r="Q35" s="322"/>
      <c r="R35" s="326">
        <f t="shared" si="4"/>
        <v>0</v>
      </c>
    </row>
    <row r="36" spans="1:19" s="1" customFormat="1" ht="12.75" x14ac:dyDescent="0.2">
      <c r="A36" s="90">
        <v>22</v>
      </c>
      <c r="B36" s="84" t="s">
        <v>986</v>
      </c>
      <c r="C36" s="40" t="s">
        <v>987</v>
      </c>
      <c r="D36" s="31">
        <v>13345</v>
      </c>
      <c r="E36" s="320"/>
      <c r="F36" s="321">
        <f t="shared" si="5"/>
        <v>0</v>
      </c>
      <c r="G36" s="313"/>
      <c r="H36" s="322"/>
      <c r="I36" s="323">
        <f t="shared" si="0"/>
        <v>0</v>
      </c>
      <c r="J36" s="189">
        <f t="shared" si="1"/>
        <v>0</v>
      </c>
      <c r="K36" s="324"/>
      <c r="L36" s="325">
        <f t="shared" si="2"/>
        <v>0</v>
      </c>
      <c r="M36" s="190"/>
      <c r="N36" s="322"/>
      <c r="O36" s="326">
        <f t="shared" si="3"/>
        <v>0</v>
      </c>
      <c r="P36" s="319"/>
      <c r="Q36" s="322"/>
      <c r="R36" s="326">
        <f t="shared" si="4"/>
        <v>0</v>
      </c>
    </row>
    <row r="37" spans="1:19" s="1" customFormat="1" ht="22.5" x14ac:dyDescent="0.2">
      <c r="A37" s="90">
        <v>23</v>
      </c>
      <c r="B37" s="84" t="s">
        <v>988</v>
      </c>
      <c r="C37" s="40" t="s">
        <v>989</v>
      </c>
      <c r="D37" s="31">
        <v>24861</v>
      </c>
      <c r="E37" s="320"/>
      <c r="F37" s="321">
        <f t="shared" si="5"/>
        <v>0</v>
      </c>
      <c r="G37" s="313"/>
      <c r="H37" s="322"/>
      <c r="I37" s="323">
        <f t="shared" si="0"/>
        <v>0</v>
      </c>
      <c r="J37" s="189">
        <f t="shared" si="1"/>
        <v>0</v>
      </c>
      <c r="K37" s="324"/>
      <c r="L37" s="325">
        <f t="shared" si="2"/>
        <v>0</v>
      </c>
      <c r="M37" s="190"/>
      <c r="N37" s="322"/>
      <c r="O37" s="326">
        <f t="shared" si="3"/>
        <v>0</v>
      </c>
      <c r="P37" s="319"/>
      <c r="Q37" s="322"/>
      <c r="R37" s="326">
        <f t="shared" si="4"/>
        <v>0</v>
      </c>
    </row>
    <row r="38" spans="1:19" s="1" customFormat="1" ht="22.5" x14ac:dyDescent="0.2">
      <c r="A38" s="90">
        <v>24</v>
      </c>
      <c r="B38" s="84" t="s">
        <v>990</v>
      </c>
      <c r="C38" s="40" t="s">
        <v>991</v>
      </c>
      <c r="D38" s="31">
        <v>11081</v>
      </c>
      <c r="E38" s="320"/>
      <c r="F38" s="321">
        <f t="shared" si="5"/>
        <v>0</v>
      </c>
      <c r="G38" s="313"/>
      <c r="H38" s="322"/>
      <c r="I38" s="323">
        <f t="shared" si="0"/>
        <v>0</v>
      </c>
      <c r="J38" s="189">
        <f t="shared" si="1"/>
        <v>0</v>
      </c>
      <c r="K38" s="324"/>
      <c r="L38" s="325">
        <f t="shared" si="2"/>
        <v>0</v>
      </c>
      <c r="M38" s="190"/>
      <c r="N38" s="322"/>
      <c r="O38" s="326">
        <f t="shared" si="3"/>
        <v>0</v>
      </c>
      <c r="P38" s="319"/>
      <c r="Q38" s="322"/>
      <c r="R38" s="326">
        <f t="shared" si="4"/>
        <v>0</v>
      </c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6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6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6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6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6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6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3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530" t="s">
        <v>1366</v>
      </c>
      <c r="B48" s="600"/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531"/>
      <c r="B49" s="60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532"/>
      <c r="B50" s="60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658" t="s">
        <v>1638</v>
      </c>
      <c r="B51" s="659"/>
      <c r="C51" s="575" t="s">
        <v>1356</v>
      </c>
      <c r="D51" s="575"/>
      <c r="E51" s="163">
        <f>SUM(E21:E28)+E15+E16+E17+E18</f>
        <v>0</v>
      </c>
      <c r="F51" s="163">
        <f>SUM(F21:F28)+F15+F16+F17+F18</f>
        <v>0</v>
      </c>
      <c r="G51" s="95" t="e">
        <f>E51/$E$45</f>
        <v>#DIV/0!</v>
      </c>
      <c r="H51" s="163">
        <f>SUM(G21:G28)+G15+G16+G17+G18</f>
        <v>0</v>
      </c>
      <c r="I51" s="163">
        <f>SUM(I21:I28)+I15+I16+I17+I18</f>
        <v>0</v>
      </c>
      <c r="J51" s="135" t="e">
        <f>H51/$G$45</f>
        <v>#DIV/0!</v>
      </c>
      <c r="K51" s="163">
        <f>SUM(J21:J28)+J15+J16+J17+J18</f>
        <v>0</v>
      </c>
      <c r="L51" s="163">
        <f>SUM(L21:L28)+L15+L16+L17+L18</f>
        <v>0</v>
      </c>
      <c r="M51" s="95" t="e">
        <f>K51/$J$45</f>
        <v>#DIV/0!</v>
      </c>
      <c r="N51" s="166">
        <f>SUM(M21:M28)+M15+M16+M17+M18</f>
        <v>0</v>
      </c>
      <c r="O51" s="166">
        <f>SUM(O21:O28)+O15+O16+O17+O18</f>
        <v>0</v>
      </c>
      <c r="P51" s="95" t="e">
        <f>N51/$M$45</f>
        <v>#DIV/0!</v>
      </c>
      <c r="Q51" s="169">
        <f>SUM(P21:P28)+P15+P16+P17+P18</f>
        <v>0</v>
      </c>
      <c r="R51" s="169">
        <f>SUM(R21:R28)+R15+R16+R17+R18</f>
        <v>0</v>
      </c>
      <c r="S51" s="95" t="e">
        <f>Q51/$P$45</f>
        <v>#DIV/0!</v>
      </c>
    </row>
    <row r="52" spans="1:19" s="14" customFormat="1" ht="23.1" customHeight="1" x14ac:dyDescent="0.2">
      <c r="A52" s="656" t="s">
        <v>1639</v>
      </c>
      <c r="B52" s="657"/>
      <c r="C52" s="578" t="s">
        <v>1372</v>
      </c>
      <c r="D52" s="578"/>
      <c r="E52" s="164">
        <f>SUM(E29:E44)+E19+E20</f>
        <v>0</v>
      </c>
      <c r="F52" s="164">
        <f>SUM(F29:F44)+F19+F20</f>
        <v>0</v>
      </c>
      <c r="G52" s="96" t="e">
        <f>E52/$E$45</f>
        <v>#DIV/0!</v>
      </c>
      <c r="H52" s="164">
        <f>SUM(G29:G44)+G19+G20</f>
        <v>0</v>
      </c>
      <c r="I52" s="164">
        <f>SUM(I29:I44)+I19+I20</f>
        <v>0</v>
      </c>
      <c r="J52" s="136" t="e">
        <f>H52/$G$45</f>
        <v>#DIV/0!</v>
      </c>
      <c r="K52" s="164">
        <f>SUM(J29:J44)+J19+J20</f>
        <v>0</v>
      </c>
      <c r="L52" s="164">
        <f>SUM(L29:L44)+L19+L20</f>
        <v>0</v>
      </c>
      <c r="M52" s="96" t="e">
        <f>K52/$J$45</f>
        <v>#DIV/0!</v>
      </c>
      <c r="N52" s="167">
        <f>SUM(M29:M44)+M19+M20</f>
        <v>0</v>
      </c>
      <c r="O52" s="167">
        <f>SUM(O29:O44)+O19+O20</f>
        <v>0</v>
      </c>
      <c r="P52" s="96" t="e">
        <f>N52/$M$45</f>
        <v>#DIV/0!</v>
      </c>
      <c r="Q52" s="171">
        <f>SUM(P29:P44)+P19+P20</f>
        <v>0</v>
      </c>
      <c r="R52" s="171">
        <f>SUM(R29:R44)+R19+R20</f>
        <v>0</v>
      </c>
      <c r="S52" s="96" t="e">
        <f>Q52/$P$45</f>
        <v>#DIV/0!</v>
      </c>
    </row>
    <row r="53" spans="1:19" s="14" customFormat="1" ht="23.1" customHeight="1" thickBot="1" x14ac:dyDescent="0.25">
      <c r="A53" s="650" t="s">
        <v>1404</v>
      </c>
      <c r="B53" s="651"/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" x14ac:dyDescent="0.2">
      <c r="A55" s="15"/>
      <c r="B55" s="15"/>
      <c r="C55" s="25"/>
      <c r="D55" s="16"/>
      <c r="E55" s="16"/>
      <c r="F55" s="14"/>
      <c r="G55" s="14"/>
      <c r="H55" s="14"/>
      <c r="I55" s="14"/>
      <c r="J55" s="14"/>
      <c r="L55" s="44"/>
    </row>
    <row r="56" spans="1:19" s="17" customFormat="1" ht="12.75" x14ac:dyDescent="0.2">
      <c r="A56" s="36"/>
      <c r="B56" s="36"/>
      <c r="C56" s="68"/>
      <c r="D56" s="39"/>
      <c r="E56" s="36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5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8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  <row r="71" spans="1:19" s="7" customFormat="1" x14ac:dyDescent="0.25">
      <c r="A71" s="21"/>
      <c r="B71" s="21"/>
      <c r="C71" s="25"/>
      <c r="F71" s="6"/>
      <c r="G71" s="6"/>
      <c r="H71" s="6"/>
      <c r="I71" s="6"/>
      <c r="J71" s="6"/>
      <c r="K71" s="6"/>
      <c r="L71" s="42"/>
      <c r="M71" s="6"/>
      <c r="N71" s="6"/>
      <c r="O71" s="6"/>
      <c r="P71" s="6"/>
      <c r="Q71" s="6"/>
      <c r="R71" s="6"/>
      <c r="S71" s="6"/>
    </row>
  </sheetData>
  <sheetProtection algorithmName="SHA-512" hashValue="dpQ4B8u0UbYFpCu9k/Db8urXpNDuJZLOppy7Gy6xRz4xdRT8G6KM8IrxCSdKqUC1lkC8E68rFvW5noSmb7jz5A==" saltValue="LKTJpc9jbHicW5HaRj8EmQ==" spinCount="100000" sheet="1" formatRows="0" insertColumns="0"/>
  <mergeCells count="48">
    <mergeCell ref="Q1:R1"/>
    <mergeCell ref="C48:D50"/>
    <mergeCell ref="E48:M48"/>
    <mergeCell ref="N48:P49"/>
    <mergeCell ref="C45:D45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M1:O1"/>
    <mergeCell ref="A1:E1"/>
    <mergeCell ref="D3:L3"/>
    <mergeCell ref="C5:O5"/>
    <mergeCell ref="C6:O6"/>
    <mergeCell ref="F7:H7"/>
    <mergeCell ref="C9:O9"/>
    <mergeCell ref="A48:B50"/>
    <mergeCell ref="A51:B51"/>
    <mergeCell ref="A52:B52"/>
    <mergeCell ref="N45:O45"/>
    <mergeCell ref="E11:L11"/>
    <mergeCell ref="M11:O12"/>
    <mergeCell ref="G12:I12"/>
    <mergeCell ref="J12:L12"/>
    <mergeCell ref="H13:I13"/>
    <mergeCell ref="K13:L13"/>
    <mergeCell ref="N13:O13"/>
    <mergeCell ref="C51:D51"/>
    <mergeCell ref="C52:D52"/>
    <mergeCell ref="A11:A13"/>
    <mergeCell ref="A53:B53"/>
    <mergeCell ref="H57:K57"/>
    <mergeCell ref="H58:K59"/>
    <mergeCell ref="H45:I45"/>
    <mergeCell ref="K45:L45"/>
    <mergeCell ref="C53:D53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FDDF1570-AE46-4161-B6CF-F363DC521FD4}"/>
  </hyperlinks>
  <printOptions horizontalCentered="1"/>
  <pageMargins left="0.23622047244094491" right="0.23622047244094491" top="0.49" bottom="0.52" header="0.31496062992125984" footer="0.31496062992125984"/>
  <pageSetup paperSize="9" scale="73" orientation="landscape" r:id="rId1"/>
  <headerFooter alignWithMargins="0">
    <oddFooter>&amp;C&amp;8&amp;P</oddFooter>
  </headerFooter>
  <rowBreaks count="1" manualBreakCount="1">
    <brk id="38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36B9-0A10-42DB-AE1B-89BD38B10590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5.7109375" style="23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1348</v>
      </c>
      <c r="B1" s="509"/>
      <c r="C1" s="509"/>
      <c r="D1" s="509"/>
      <c r="E1" s="510"/>
      <c r="G1" s="2"/>
      <c r="K1" s="3"/>
      <c r="L1" s="41"/>
      <c r="M1" s="505" t="s">
        <v>1640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106"/>
      <c r="C9" s="514" t="s">
        <v>1503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12.75" x14ac:dyDescent="0.2">
      <c r="A15" s="90">
        <v>1</v>
      </c>
      <c r="B15" s="84" t="s">
        <v>992</v>
      </c>
      <c r="C15" s="40" t="s">
        <v>993</v>
      </c>
      <c r="D15" s="31">
        <v>708681</v>
      </c>
      <c r="E15" s="311"/>
      <c r="F15" s="312">
        <f>E15*D15</f>
        <v>0</v>
      </c>
      <c r="G15" s="313"/>
      <c r="H15" s="314"/>
      <c r="I15" s="315">
        <f t="shared" ref="I15:I22" si="0">G15*D15</f>
        <v>0</v>
      </c>
      <c r="J15" s="189">
        <f t="shared" ref="J15:J22" si="1">E15+G15</f>
        <v>0</v>
      </c>
      <c r="K15" s="316"/>
      <c r="L15" s="317">
        <f t="shared" ref="L15:L22" si="2">J15*D15</f>
        <v>0</v>
      </c>
      <c r="M15" s="190"/>
      <c r="N15" s="314"/>
      <c r="O15" s="318">
        <f t="shared" ref="O15:O22" si="3">M15*D15</f>
        <v>0</v>
      </c>
      <c r="P15" s="319"/>
      <c r="Q15" s="314"/>
      <c r="R15" s="317">
        <f t="shared" ref="R15:R22" si="4">P15*D15</f>
        <v>0</v>
      </c>
    </row>
    <row r="16" spans="1:18" s="1" customFormat="1" ht="33.75" x14ac:dyDescent="0.2">
      <c r="A16" s="90">
        <v>2</v>
      </c>
      <c r="B16" s="84" t="s">
        <v>994</v>
      </c>
      <c r="C16" s="40" t="s">
        <v>995</v>
      </c>
      <c r="D16" s="31">
        <v>286790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22.5" x14ac:dyDescent="0.2">
      <c r="A17" s="90">
        <v>3</v>
      </c>
      <c r="B17" s="84" t="s">
        <v>996</v>
      </c>
      <c r="C17" s="40" t="s">
        <v>997</v>
      </c>
      <c r="D17" s="31">
        <v>79635</v>
      </c>
      <c r="E17" s="320"/>
      <c r="F17" s="321">
        <f t="shared" ref="F17:F22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90">
        <v>4</v>
      </c>
      <c r="B18" s="84" t="s">
        <v>998</v>
      </c>
      <c r="C18" s="40" t="s">
        <v>999</v>
      </c>
      <c r="D18" s="31">
        <v>42060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12.75" x14ac:dyDescent="0.2">
      <c r="A19" s="90">
        <v>5</v>
      </c>
      <c r="B19" s="84" t="s">
        <v>1000</v>
      </c>
      <c r="C19" s="40" t="s">
        <v>1001</v>
      </c>
      <c r="D19" s="31">
        <v>28072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84" t="s">
        <v>1002</v>
      </c>
      <c r="C20" s="40" t="s">
        <v>1003</v>
      </c>
      <c r="D20" s="31">
        <v>24515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22.5" x14ac:dyDescent="0.2">
      <c r="A21" s="90">
        <v>7</v>
      </c>
      <c r="B21" s="84" t="s">
        <v>1004</v>
      </c>
      <c r="C21" s="40" t="s">
        <v>1005</v>
      </c>
      <c r="D21" s="31">
        <v>26394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22.5" x14ac:dyDescent="0.2">
      <c r="A22" s="90">
        <v>8</v>
      </c>
      <c r="B22" s="84" t="s">
        <v>1006</v>
      </c>
      <c r="C22" s="40" t="s">
        <v>1007</v>
      </c>
      <c r="D22" s="31">
        <v>12972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84"/>
      <c r="C23" s="40"/>
      <c r="D23" s="31"/>
      <c r="E23" s="320"/>
      <c r="F23" s="321"/>
      <c r="G23" s="313"/>
      <c r="H23" s="322"/>
      <c r="I23" s="323"/>
      <c r="J23" s="189"/>
      <c r="K23" s="324"/>
      <c r="L23" s="325"/>
      <c r="M23" s="190"/>
      <c r="N23" s="322"/>
      <c r="O23" s="326"/>
      <c r="P23" s="319"/>
      <c r="Q23" s="322"/>
      <c r="R23" s="325"/>
    </row>
    <row r="24" spans="1:18" s="1" customFormat="1" ht="12.75" x14ac:dyDescent="0.2">
      <c r="A24" s="90">
        <v>10</v>
      </c>
      <c r="B24" s="84"/>
      <c r="C24" s="40"/>
      <c r="D24" s="31"/>
      <c r="E24" s="320"/>
      <c r="F24" s="321"/>
      <c r="G24" s="313"/>
      <c r="H24" s="322"/>
      <c r="I24" s="323"/>
      <c r="J24" s="189"/>
      <c r="K24" s="324"/>
      <c r="L24" s="325"/>
      <c r="M24" s="190"/>
      <c r="N24" s="322"/>
      <c r="O24" s="326"/>
      <c r="P24" s="319"/>
      <c r="Q24" s="322"/>
      <c r="R24" s="325"/>
    </row>
    <row r="25" spans="1:18" s="1" customFormat="1" ht="12.75" x14ac:dyDescent="0.2">
      <c r="A25" s="90">
        <v>11</v>
      </c>
      <c r="B25" s="84"/>
      <c r="C25" s="40"/>
      <c r="D25" s="31"/>
      <c r="E25" s="320"/>
      <c r="F25" s="321"/>
      <c r="G25" s="313"/>
      <c r="H25" s="322"/>
      <c r="I25" s="323"/>
      <c r="J25" s="189"/>
      <c r="K25" s="324"/>
      <c r="L25" s="325"/>
      <c r="M25" s="190"/>
      <c r="N25" s="322"/>
      <c r="O25" s="326"/>
      <c r="P25" s="319"/>
      <c r="Q25" s="322"/>
      <c r="R25" s="325"/>
    </row>
    <row r="26" spans="1:18" s="1" customFormat="1" ht="12.75" x14ac:dyDescent="0.2">
      <c r="A26" s="90">
        <v>12</v>
      </c>
      <c r="B26" s="84"/>
      <c r="C26" s="40"/>
      <c r="D26" s="31"/>
      <c r="E26" s="320"/>
      <c r="F26" s="321"/>
      <c r="G26" s="313"/>
      <c r="H26" s="322"/>
      <c r="I26" s="323"/>
      <c r="J26" s="189"/>
      <c r="K26" s="324"/>
      <c r="L26" s="325"/>
      <c r="M26" s="190"/>
      <c r="N26" s="322"/>
      <c r="O26" s="326"/>
      <c r="P26" s="319"/>
      <c r="Q26" s="322"/>
      <c r="R26" s="325"/>
    </row>
    <row r="27" spans="1:18" s="1" customFormat="1" ht="12.75" x14ac:dyDescent="0.2">
      <c r="A27" s="90">
        <v>13</v>
      </c>
      <c r="B27" s="84"/>
      <c r="C27" s="40"/>
      <c r="D27" s="31"/>
      <c r="E27" s="320"/>
      <c r="F27" s="321"/>
      <c r="G27" s="313"/>
      <c r="H27" s="322"/>
      <c r="I27" s="323"/>
      <c r="J27" s="189"/>
      <c r="K27" s="324"/>
      <c r="L27" s="325"/>
      <c r="M27" s="190"/>
      <c r="N27" s="322"/>
      <c r="O27" s="326"/>
      <c r="P27" s="319"/>
      <c r="Q27" s="322"/>
      <c r="R27" s="325"/>
    </row>
    <row r="28" spans="1:18" s="1" customFormat="1" ht="12.75" x14ac:dyDescent="0.2">
      <c r="A28" s="90">
        <v>14</v>
      </c>
      <c r="B28" s="84"/>
      <c r="C28" s="40"/>
      <c r="D28" s="31"/>
      <c r="E28" s="320"/>
      <c r="F28" s="321"/>
      <c r="G28" s="313"/>
      <c r="H28" s="322"/>
      <c r="I28" s="323"/>
      <c r="J28" s="189"/>
      <c r="K28" s="324"/>
      <c r="L28" s="325"/>
      <c r="M28" s="190"/>
      <c r="N28" s="322"/>
      <c r="O28" s="326"/>
      <c r="P28" s="319"/>
      <c r="Q28" s="322"/>
      <c r="R28" s="325"/>
    </row>
    <row r="29" spans="1:18" s="1" customFormat="1" ht="12.75" x14ac:dyDescent="0.2">
      <c r="A29" s="90">
        <v>15</v>
      </c>
      <c r="B29" s="84"/>
      <c r="C29" s="40"/>
      <c r="D29" s="31"/>
      <c r="E29" s="320"/>
      <c r="F29" s="321"/>
      <c r="G29" s="313"/>
      <c r="H29" s="322"/>
      <c r="I29" s="323"/>
      <c r="J29" s="189"/>
      <c r="K29" s="324"/>
      <c r="L29" s="325"/>
      <c r="M29" s="190"/>
      <c r="N29" s="322"/>
      <c r="O29" s="326"/>
      <c r="P29" s="319"/>
      <c r="Q29" s="322"/>
      <c r="R29" s="325"/>
    </row>
    <row r="30" spans="1:18" s="1" customFormat="1" ht="12.75" x14ac:dyDescent="0.2">
      <c r="A30" s="90">
        <v>16</v>
      </c>
      <c r="B30" s="84"/>
      <c r="C30" s="40"/>
      <c r="D30" s="31"/>
      <c r="E30" s="320"/>
      <c r="F30" s="321"/>
      <c r="G30" s="313"/>
      <c r="H30" s="322"/>
      <c r="I30" s="323"/>
      <c r="J30" s="189"/>
      <c r="K30" s="324"/>
      <c r="L30" s="325"/>
      <c r="M30" s="190"/>
      <c r="N30" s="322"/>
      <c r="O30" s="326"/>
      <c r="P30" s="319"/>
      <c r="Q30" s="322"/>
      <c r="R30" s="325"/>
    </row>
    <row r="31" spans="1:18" s="1" customFormat="1" ht="12.75" x14ac:dyDescent="0.2">
      <c r="A31" s="90">
        <v>17</v>
      </c>
      <c r="B31" s="84"/>
      <c r="C31" s="40"/>
      <c r="D31" s="31"/>
      <c r="E31" s="320"/>
      <c r="F31" s="321"/>
      <c r="G31" s="313"/>
      <c r="H31" s="322"/>
      <c r="I31" s="323"/>
      <c r="J31" s="189"/>
      <c r="K31" s="324"/>
      <c r="L31" s="325"/>
      <c r="M31" s="190"/>
      <c r="N31" s="322"/>
      <c r="O31" s="326"/>
      <c r="P31" s="319"/>
      <c r="Q31" s="322"/>
      <c r="R31" s="325"/>
    </row>
    <row r="32" spans="1:18" s="1" customFormat="1" ht="12.75" x14ac:dyDescent="0.2">
      <c r="A32" s="90">
        <v>18</v>
      </c>
      <c r="B32" s="8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5"/>
    </row>
    <row r="33" spans="1:19" s="1" customFormat="1" ht="12.75" x14ac:dyDescent="0.2">
      <c r="A33" s="90">
        <v>19</v>
      </c>
      <c r="B33" s="8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5"/>
    </row>
    <row r="34" spans="1:19" s="1" customFormat="1" ht="12.75" x14ac:dyDescent="0.2">
      <c r="A34" s="90">
        <v>20</v>
      </c>
      <c r="B34" s="8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8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8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8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8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8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8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8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8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8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8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1504</v>
      </c>
      <c r="C51" s="575" t="s">
        <v>1356</v>
      </c>
      <c r="D51" s="575"/>
      <c r="E51" s="163">
        <f>SUM(E15:E18)</f>
        <v>0</v>
      </c>
      <c r="F51" s="163">
        <f>SUM(F15:F18)</f>
        <v>0</v>
      </c>
      <c r="G51" s="95" t="e">
        <f>E51/$E$45</f>
        <v>#DIV/0!</v>
      </c>
      <c r="H51" s="163">
        <f>SUM(G15:G18)</f>
        <v>0</v>
      </c>
      <c r="I51" s="163">
        <f>SUM(I15:I18)</f>
        <v>0</v>
      </c>
      <c r="J51" s="135" t="e">
        <f>H51/$G$45</f>
        <v>#DIV/0!</v>
      </c>
      <c r="K51" s="163">
        <f>SUM(J15:J18)</f>
        <v>0</v>
      </c>
      <c r="L51" s="163">
        <f>SUM(L15:L18)</f>
        <v>0</v>
      </c>
      <c r="M51" s="95" t="e">
        <f>K51/$J$45</f>
        <v>#DIV/0!</v>
      </c>
      <c r="N51" s="166">
        <f>SUM(M15:M18)</f>
        <v>0</v>
      </c>
      <c r="O51" s="166">
        <f>SUM(O15:O18)</f>
        <v>0</v>
      </c>
      <c r="P51" s="95" t="e">
        <f>N51/$M$45</f>
        <v>#DIV/0!</v>
      </c>
      <c r="Q51" s="169">
        <f>SUM(P15:P18)</f>
        <v>0</v>
      </c>
      <c r="R51" s="169">
        <f>SUM(R15:R18)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1505</v>
      </c>
      <c r="C52" s="578" t="s">
        <v>1372</v>
      </c>
      <c r="D52" s="578"/>
      <c r="E52" s="164">
        <f>SUM(E19:E44)</f>
        <v>0</v>
      </c>
      <c r="F52" s="164">
        <f>SUM(F19:F44)</f>
        <v>0</v>
      </c>
      <c r="G52" s="96" t="e">
        <f>E52/$E$45</f>
        <v>#DIV/0!</v>
      </c>
      <c r="H52" s="164">
        <f>SUM(G19:G44)</f>
        <v>0</v>
      </c>
      <c r="I52" s="164">
        <f>SUM(I19:I44)</f>
        <v>0</v>
      </c>
      <c r="J52" s="136" t="e">
        <f>H52/$G$45</f>
        <v>#DIV/0!</v>
      </c>
      <c r="K52" s="164">
        <f>SUM(J19:J44)</f>
        <v>0</v>
      </c>
      <c r="L52" s="164">
        <f>SUM(L19:L44)</f>
        <v>0</v>
      </c>
      <c r="M52" s="96" t="e">
        <f>K52/$J$45</f>
        <v>#DIV/0!</v>
      </c>
      <c r="N52" s="167">
        <f>SUM(M19:M44)</f>
        <v>0</v>
      </c>
      <c r="O52" s="167">
        <f>SUM(O19:O44)</f>
        <v>0</v>
      </c>
      <c r="P52" s="96" t="e">
        <f>N52/$M$45</f>
        <v>#DIV/0!</v>
      </c>
      <c r="Q52" s="171">
        <f>SUM(P19:P44)</f>
        <v>0</v>
      </c>
      <c r="R52" s="171">
        <f>SUM(R19:R44)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1404</v>
      </c>
      <c r="C53" s="571" t="s">
        <v>1358</v>
      </c>
      <c r="D53" s="571"/>
      <c r="E53" s="165">
        <v>0</v>
      </c>
      <c r="F53" s="165">
        <v>0</v>
      </c>
      <c r="G53" s="97" t="e">
        <f>E53/$E$45</f>
        <v>#DIV/0!</v>
      </c>
      <c r="H53" s="165">
        <v>0</v>
      </c>
      <c r="I53" s="165">
        <v>0</v>
      </c>
      <c r="J53" s="137" t="e">
        <f>H53/$G$45</f>
        <v>#DIV/0!</v>
      </c>
      <c r="K53" s="165">
        <v>0</v>
      </c>
      <c r="L53" s="165">
        <v>0</v>
      </c>
      <c r="M53" s="97" t="e">
        <f>K53/$J$45</f>
        <v>#DIV/0!</v>
      </c>
      <c r="N53" s="168">
        <v>0</v>
      </c>
      <c r="O53" s="168">
        <v>0</v>
      </c>
      <c r="P53" s="97" t="e">
        <f>N53/$M$45</f>
        <v>#DIV/0!</v>
      </c>
      <c r="Q53" s="173">
        <v>0</v>
      </c>
      <c r="R53" s="173"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6"/>
      <c r="C55" s="68"/>
      <c r="D55" s="39"/>
      <c r="E55" s="36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cXDPSgmBgzmVKSmQuoBEJJKYA8nYLpESYVoQQiImP1nNMU9DtiVmiYc+A/WpNCqSugpZCOEKH3XgB7Xc12n4yQ==" saltValue="XlfNyWvt63iNSNKKe1CH1w==" spinCount="100000" sheet="1" formatRows="0" insertColumns="0"/>
  <mergeCells count="45">
    <mergeCell ref="A11:A13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G12:I12"/>
    <mergeCell ref="J12:L12"/>
    <mergeCell ref="H13:I13"/>
    <mergeCell ref="K13:L13"/>
    <mergeCell ref="C53:D5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F7:H7"/>
    <mergeCell ref="C9:O9"/>
    <mergeCell ref="E11:L11"/>
    <mergeCell ref="M11:O12"/>
    <mergeCell ref="H57:K57"/>
    <mergeCell ref="H58:K59"/>
    <mergeCell ref="H45:I45"/>
    <mergeCell ref="K45:L45"/>
    <mergeCell ref="N45:O45"/>
    <mergeCell ref="N13:O13"/>
    <mergeCell ref="C51:D51"/>
    <mergeCell ref="C52:D52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6A73D3D8-4FF4-4C06-BF7E-9EDDA4AF3267}"/>
  </hyperlinks>
  <printOptions horizontalCentered="1"/>
  <pageMargins left="0.23622047244094491" right="0.23622047244094491" top="0.52" bottom="0.5" header="0.31496062992125984" footer="0.31496062992125984"/>
  <pageSetup paperSize="9" scale="71" orientation="landscape" r:id="rId1"/>
  <headerFooter alignWithMargins="0">
    <oddFooter>&amp;C&amp;8&amp;P</oddFooter>
  </headerFooter>
  <rowBreaks count="1" manualBreakCount="1">
    <brk id="39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0CBED-8DFB-47CB-A40B-D21AE37F5A6B}">
  <sheetPr>
    <tabColor theme="0" tint="-0.14999847407452621"/>
  </sheetPr>
  <dimension ref="A1:S70"/>
  <sheetViews>
    <sheetView showGridLines="0" zoomScale="90" zoomScaleNormal="90" workbookViewId="0">
      <selection activeCell="Q1" sqref="Q1:R1"/>
    </sheetView>
  </sheetViews>
  <sheetFormatPr defaultColWidth="9.140625" defaultRowHeight="15.75" x14ac:dyDescent="0.25"/>
  <cols>
    <col min="1" max="1" width="4.7109375" style="21" customWidth="1"/>
    <col min="2" max="2" width="9.140625" style="21" customWidth="1"/>
    <col min="3" max="3" width="47.5703125" style="23" bestFit="1" customWidth="1"/>
    <col min="4" max="4" width="9.5703125" style="7" customWidth="1"/>
    <col min="5" max="5" width="6.7109375" style="7" customWidth="1"/>
    <col min="6" max="6" width="11.7109375" style="6" customWidth="1"/>
    <col min="7" max="8" width="6.7109375" style="6" customWidth="1"/>
    <col min="9" max="9" width="11.7109375" style="6" customWidth="1"/>
    <col min="10" max="11" width="6.7109375" style="6" customWidth="1"/>
    <col min="12" max="12" width="11.7109375" style="42" customWidth="1"/>
    <col min="13" max="14" width="6.7109375" style="6" customWidth="1"/>
    <col min="15" max="15" width="11.7109375" style="6" customWidth="1"/>
    <col min="16" max="17" width="6.7109375" style="6" customWidth="1"/>
    <col min="18" max="18" width="11.7109375" style="6" customWidth="1"/>
    <col min="19" max="19" width="6.7109375" style="6" customWidth="1"/>
    <col min="20" max="16384" width="9.140625" style="6"/>
  </cols>
  <sheetData>
    <row r="1" spans="1:18" s="1" customFormat="1" ht="24.75" customHeight="1" x14ac:dyDescent="0.2">
      <c r="A1" s="508" t="s">
        <v>1573</v>
      </c>
      <c r="B1" s="509"/>
      <c r="C1" s="509"/>
      <c r="D1" s="509"/>
      <c r="E1" s="510"/>
      <c r="G1" s="2"/>
      <c r="K1" s="3"/>
      <c r="L1" s="41"/>
      <c r="M1" s="505" t="s">
        <v>1641</v>
      </c>
      <c r="N1" s="506"/>
      <c r="O1" s="507"/>
      <c r="Q1" s="588" t="s">
        <v>1563</v>
      </c>
      <c r="R1" s="588"/>
    </row>
    <row r="2" spans="1:18" s="1" customFormat="1" ht="12.75" x14ac:dyDescent="0.2">
      <c r="B2" s="4"/>
      <c r="C2" s="22"/>
      <c r="D2" s="4"/>
      <c r="E2" s="4"/>
      <c r="F2" s="4"/>
      <c r="G2" s="2"/>
      <c r="I2" s="5"/>
      <c r="J2" s="5"/>
      <c r="K2" s="3"/>
      <c r="L2" s="41"/>
    </row>
    <row r="3" spans="1:18" s="1" customFormat="1" ht="27" customHeight="1" x14ac:dyDescent="0.2">
      <c r="C3" s="104" t="s">
        <v>1606</v>
      </c>
      <c r="D3" s="502"/>
      <c r="E3" s="503"/>
      <c r="F3" s="503"/>
      <c r="G3" s="503"/>
      <c r="H3" s="503"/>
      <c r="I3" s="503"/>
      <c r="J3" s="503"/>
      <c r="K3" s="503"/>
      <c r="L3" s="504"/>
    </row>
    <row r="4" spans="1:18" ht="6.75" customHeight="1" x14ac:dyDescent="0.25">
      <c r="A4" s="6"/>
      <c r="B4" s="6"/>
    </row>
    <row r="5" spans="1:18" x14ac:dyDescent="0.25">
      <c r="B5" s="53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</row>
    <row r="6" spans="1:18" ht="36" customHeight="1" x14ac:dyDescent="0.25">
      <c r="B6" s="129"/>
      <c r="C6" s="512" t="s">
        <v>1569</v>
      </c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</row>
    <row r="7" spans="1:18" ht="18" customHeight="1" x14ac:dyDescent="0.25">
      <c r="A7" s="65"/>
      <c r="B7" s="65"/>
      <c r="C7" s="65"/>
      <c r="D7" s="65"/>
      <c r="E7" s="65"/>
      <c r="F7" s="513"/>
      <c r="G7" s="513"/>
      <c r="H7" s="513"/>
      <c r="I7" s="64" t="s">
        <v>1574</v>
      </c>
      <c r="J7" s="65"/>
      <c r="K7" s="65"/>
      <c r="L7" s="65"/>
      <c r="M7" s="65"/>
      <c r="N7" s="65"/>
    </row>
    <row r="8" spans="1:18" ht="7.5" customHeight="1" x14ac:dyDescent="0.25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</row>
    <row r="9" spans="1:18" x14ac:dyDescent="0.25">
      <c r="A9" s="6"/>
      <c r="B9" s="3"/>
      <c r="C9" s="514" t="s">
        <v>1506</v>
      </c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</row>
    <row r="10" spans="1:18" ht="7.5" customHeight="1" thickBot="1" x14ac:dyDescent="0.3">
      <c r="A10" s="8"/>
      <c r="B10" s="8"/>
      <c r="C10" s="24"/>
      <c r="D10" s="9"/>
      <c r="E10" s="9"/>
      <c r="F10" s="8"/>
      <c r="G10" s="8"/>
      <c r="H10" s="8"/>
      <c r="I10" s="8"/>
      <c r="J10" s="8"/>
    </row>
    <row r="11" spans="1:18" s="10" customFormat="1" ht="18" customHeight="1" thickBot="1" x14ac:dyDescent="0.25">
      <c r="A11" s="615" t="s">
        <v>1565</v>
      </c>
      <c r="B11" s="617" t="s">
        <v>1034</v>
      </c>
      <c r="C11" s="623" t="s">
        <v>1349</v>
      </c>
      <c r="D11" s="626" t="s">
        <v>1036</v>
      </c>
      <c r="E11" s="527" t="s">
        <v>1654</v>
      </c>
      <c r="F11" s="528"/>
      <c r="G11" s="528"/>
      <c r="H11" s="528"/>
      <c r="I11" s="528"/>
      <c r="J11" s="528"/>
      <c r="K11" s="528"/>
      <c r="L11" s="524"/>
      <c r="M11" s="515" t="s">
        <v>1657</v>
      </c>
      <c r="N11" s="516"/>
      <c r="O11" s="517"/>
      <c r="P11" s="515" t="s">
        <v>1656</v>
      </c>
      <c r="Q11" s="516"/>
      <c r="R11" s="517"/>
    </row>
    <row r="12" spans="1:18" s="10" customFormat="1" ht="23.1" customHeight="1" x14ac:dyDescent="0.2">
      <c r="A12" s="545"/>
      <c r="B12" s="618"/>
      <c r="C12" s="624"/>
      <c r="D12" s="627"/>
      <c r="E12" s="565" t="s">
        <v>1352</v>
      </c>
      <c r="F12" s="566"/>
      <c r="G12" s="565" t="s">
        <v>1351</v>
      </c>
      <c r="H12" s="567"/>
      <c r="I12" s="566"/>
      <c r="J12" s="499" t="s">
        <v>384</v>
      </c>
      <c r="K12" s="581"/>
      <c r="L12" s="582"/>
      <c r="M12" s="518"/>
      <c r="N12" s="519"/>
      <c r="O12" s="520"/>
      <c r="P12" s="518"/>
      <c r="Q12" s="519"/>
      <c r="R12" s="520"/>
    </row>
    <row r="13" spans="1:18" s="11" customFormat="1" ht="27.75" thickBot="1" x14ac:dyDescent="0.25">
      <c r="A13" s="616"/>
      <c r="B13" s="619"/>
      <c r="C13" s="625"/>
      <c r="D13" s="628"/>
      <c r="E13" s="107" t="s">
        <v>1353</v>
      </c>
      <c r="F13" s="108" t="s">
        <v>1354</v>
      </c>
      <c r="G13" s="107" t="s">
        <v>1353</v>
      </c>
      <c r="H13" s="521" t="s">
        <v>1354</v>
      </c>
      <c r="I13" s="522"/>
      <c r="J13" s="107" t="s">
        <v>1361</v>
      </c>
      <c r="K13" s="521" t="s">
        <v>1362</v>
      </c>
      <c r="L13" s="522"/>
      <c r="M13" s="107" t="s">
        <v>1350</v>
      </c>
      <c r="N13" s="553" t="s">
        <v>1035</v>
      </c>
      <c r="O13" s="554"/>
      <c r="P13" s="107" t="s">
        <v>1350</v>
      </c>
      <c r="Q13" s="521" t="s">
        <v>1035</v>
      </c>
      <c r="R13" s="522"/>
    </row>
    <row r="14" spans="1:18" s="12" customFormat="1" ht="13.5" thickBot="1" x14ac:dyDescent="0.25">
      <c r="A14" s="133">
        <v>1</v>
      </c>
      <c r="B14" s="48">
        <v>2</v>
      </c>
      <c r="C14" s="134">
        <v>3</v>
      </c>
      <c r="D14" s="35">
        <v>4</v>
      </c>
      <c r="E14" s="113">
        <v>5</v>
      </c>
      <c r="F14" s="114">
        <v>6</v>
      </c>
      <c r="G14" s="115">
        <v>7</v>
      </c>
      <c r="H14" s="523">
        <v>8</v>
      </c>
      <c r="I14" s="524"/>
      <c r="J14" s="116" t="s">
        <v>1577</v>
      </c>
      <c r="K14" s="523" t="s">
        <v>1576</v>
      </c>
      <c r="L14" s="524"/>
      <c r="M14" s="116">
        <v>11</v>
      </c>
      <c r="N14" s="551" t="s">
        <v>1607</v>
      </c>
      <c r="O14" s="552"/>
      <c r="P14" s="116">
        <v>13</v>
      </c>
      <c r="Q14" s="523" t="s">
        <v>1608</v>
      </c>
      <c r="R14" s="524"/>
    </row>
    <row r="15" spans="1:18" s="1" customFormat="1" ht="22.5" x14ac:dyDescent="0.2">
      <c r="A15" s="90">
        <v>1</v>
      </c>
      <c r="B15" s="274" t="s">
        <v>1008</v>
      </c>
      <c r="C15" s="40" t="s">
        <v>1009</v>
      </c>
      <c r="D15" s="31">
        <v>57699</v>
      </c>
      <c r="E15" s="311"/>
      <c r="F15" s="312">
        <f>E15*D15</f>
        <v>0</v>
      </c>
      <c r="G15" s="313"/>
      <c r="H15" s="314"/>
      <c r="I15" s="315">
        <f t="shared" ref="I15:I27" si="0">G15*D15</f>
        <v>0</v>
      </c>
      <c r="J15" s="189">
        <f t="shared" ref="J15:J27" si="1">E15+G15</f>
        <v>0</v>
      </c>
      <c r="K15" s="316"/>
      <c r="L15" s="317">
        <f t="shared" ref="L15:L27" si="2">J15*D15</f>
        <v>0</v>
      </c>
      <c r="M15" s="190"/>
      <c r="N15" s="314"/>
      <c r="O15" s="318">
        <f t="shared" ref="O15:O27" si="3">M15*D15</f>
        <v>0</v>
      </c>
      <c r="P15" s="319"/>
      <c r="Q15" s="314"/>
      <c r="R15" s="317">
        <f t="shared" ref="R15:R27" si="4">P15*D15</f>
        <v>0</v>
      </c>
    </row>
    <row r="16" spans="1:18" s="1" customFormat="1" ht="22.5" x14ac:dyDescent="0.2">
      <c r="A16" s="90">
        <v>2</v>
      </c>
      <c r="B16" s="274" t="s">
        <v>1010</v>
      </c>
      <c r="C16" s="40" t="s">
        <v>1011</v>
      </c>
      <c r="D16" s="31">
        <v>18609</v>
      </c>
      <c r="E16" s="320"/>
      <c r="F16" s="321">
        <f>E16*D16</f>
        <v>0</v>
      </c>
      <c r="G16" s="313"/>
      <c r="H16" s="322"/>
      <c r="I16" s="323">
        <f t="shared" si="0"/>
        <v>0</v>
      </c>
      <c r="J16" s="189">
        <f t="shared" si="1"/>
        <v>0</v>
      </c>
      <c r="K16" s="324"/>
      <c r="L16" s="325">
        <f t="shared" si="2"/>
        <v>0</v>
      </c>
      <c r="M16" s="190"/>
      <c r="N16" s="322"/>
      <c r="O16" s="326">
        <f t="shared" si="3"/>
        <v>0</v>
      </c>
      <c r="P16" s="319"/>
      <c r="Q16" s="322"/>
      <c r="R16" s="325">
        <f t="shared" si="4"/>
        <v>0</v>
      </c>
    </row>
    <row r="17" spans="1:18" s="1" customFormat="1" ht="12.75" x14ac:dyDescent="0.2">
      <c r="A17" s="90">
        <v>3</v>
      </c>
      <c r="B17" s="274" t="s">
        <v>1012</v>
      </c>
      <c r="C17" s="40" t="s">
        <v>1013</v>
      </c>
      <c r="D17" s="31">
        <v>5755</v>
      </c>
      <c r="E17" s="320"/>
      <c r="F17" s="321">
        <f t="shared" ref="F17:F27" si="5">E17*D17</f>
        <v>0</v>
      </c>
      <c r="G17" s="313"/>
      <c r="H17" s="322"/>
      <c r="I17" s="323">
        <f t="shared" si="0"/>
        <v>0</v>
      </c>
      <c r="J17" s="189">
        <f t="shared" si="1"/>
        <v>0</v>
      </c>
      <c r="K17" s="324"/>
      <c r="L17" s="325">
        <f t="shared" si="2"/>
        <v>0</v>
      </c>
      <c r="M17" s="190"/>
      <c r="N17" s="322"/>
      <c r="O17" s="326">
        <f t="shared" si="3"/>
        <v>0</v>
      </c>
      <c r="P17" s="319"/>
      <c r="Q17" s="322"/>
      <c r="R17" s="325">
        <f t="shared" si="4"/>
        <v>0</v>
      </c>
    </row>
    <row r="18" spans="1:18" s="1" customFormat="1" ht="12.75" x14ac:dyDescent="0.2">
      <c r="A18" s="90">
        <v>4</v>
      </c>
      <c r="B18" s="274" t="s">
        <v>1014</v>
      </c>
      <c r="C18" s="40" t="s">
        <v>1015</v>
      </c>
      <c r="D18" s="31">
        <v>59784</v>
      </c>
      <c r="E18" s="320"/>
      <c r="F18" s="321">
        <f t="shared" si="5"/>
        <v>0</v>
      </c>
      <c r="G18" s="313"/>
      <c r="H18" s="322"/>
      <c r="I18" s="323">
        <f t="shared" si="0"/>
        <v>0</v>
      </c>
      <c r="J18" s="189">
        <f t="shared" si="1"/>
        <v>0</v>
      </c>
      <c r="K18" s="324"/>
      <c r="L18" s="325">
        <f t="shared" si="2"/>
        <v>0</v>
      </c>
      <c r="M18" s="190"/>
      <c r="N18" s="322"/>
      <c r="O18" s="326">
        <f t="shared" si="3"/>
        <v>0</v>
      </c>
      <c r="P18" s="319"/>
      <c r="Q18" s="322"/>
      <c r="R18" s="325">
        <f t="shared" si="4"/>
        <v>0</v>
      </c>
    </row>
    <row r="19" spans="1:18" s="1" customFormat="1" ht="12.75" x14ac:dyDescent="0.2">
      <c r="A19" s="90">
        <v>5</v>
      </c>
      <c r="B19" s="274" t="s">
        <v>1016</v>
      </c>
      <c r="C19" s="40" t="s">
        <v>1017</v>
      </c>
      <c r="D19" s="31">
        <v>31013</v>
      </c>
      <c r="E19" s="320"/>
      <c r="F19" s="321">
        <f t="shared" si="5"/>
        <v>0</v>
      </c>
      <c r="G19" s="313"/>
      <c r="H19" s="322"/>
      <c r="I19" s="323">
        <f t="shared" si="0"/>
        <v>0</v>
      </c>
      <c r="J19" s="189">
        <f t="shared" si="1"/>
        <v>0</v>
      </c>
      <c r="K19" s="324"/>
      <c r="L19" s="325">
        <f t="shared" si="2"/>
        <v>0</v>
      </c>
      <c r="M19" s="190"/>
      <c r="N19" s="322"/>
      <c r="O19" s="326">
        <f t="shared" si="3"/>
        <v>0</v>
      </c>
      <c r="P19" s="319"/>
      <c r="Q19" s="322"/>
      <c r="R19" s="325">
        <f t="shared" si="4"/>
        <v>0</v>
      </c>
    </row>
    <row r="20" spans="1:18" s="1" customFormat="1" ht="12.75" x14ac:dyDescent="0.2">
      <c r="A20" s="90">
        <v>6</v>
      </c>
      <c r="B20" s="274" t="s">
        <v>1018</v>
      </c>
      <c r="C20" s="40" t="s">
        <v>1019</v>
      </c>
      <c r="D20" s="31">
        <v>6165</v>
      </c>
      <c r="E20" s="320"/>
      <c r="F20" s="321">
        <f t="shared" si="5"/>
        <v>0</v>
      </c>
      <c r="G20" s="313"/>
      <c r="H20" s="322"/>
      <c r="I20" s="323">
        <f t="shared" si="0"/>
        <v>0</v>
      </c>
      <c r="J20" s="189">
        <f t="shared" si="1"/>
        <v>0</v>
      </c>
      <c r="K20" s="324"/>
      <c r="L20" s="325">
        <f t="shared" si="2"/>
        <v>0</v>
      </c>
      <c r="M20" s="190"/>
      <c r="N20" s="322"/>
      <c r="O20" s="326">
        <f t="shared" si="3"/>
        <v>0</v>
      </c>
      <c r="P20" s="319"/>
      <c r="Q20" s="322"/>
      <c r="R20" s="325">
        <f t="shared" si="4"/>
        <v>0</v>
      </c>
    </row>
    <row r="21" spans="1:18" s="1" customFormat="1" ht="12.75" x14ac:dyDescent="0.2">
      <c r="A21" s="90">
        <v>7</v>
      </c>
      <c r="B21" s="274" t="s">
        <v>1020</v>
      </c>
      <c r="C21" s="40" t="s">
        <v>1021</v>
      </c>
      <c r="D21" s="31">
        <v>11045</v>
      </c>
      <c r="E21" s="320"/>
      <c r="F21" s="321">
        <f t="shared" si="5"/>
        <v>0</v>
      </c>
      <c r="G21" s="313"/>
      <c r="H21" s="322"/>
      <c r="I21" s="323">
        <f t="shared" si="0"/>
        <v>0</v>
      </c>
      <c r="J21" s="189">
        <f t="shared" si="1"/>
        <v>0</v>
      </c>
      <c r="K21" s="324"/>
      <c r="L21" s="325">
        <f t="shared" si="2"/>
        <v>0</v>
      </c>
      <c r="M21" s="190"/>
      <c r="N21" s="322"/>
      <c r="O21" s="326">
        <f t="shared" si="3"/>
        <v>0</v>
      </c>
      <c r="P21" s="319"/>
      <c r="Q21" s="322"/>
      <c r="R21" s="325">
        <f t="shared" si="4"/>
        <v>0</v>
      </c>
    </row>
    <row r="22" spans="1:18" s="1" customFormat="1" ht="12.75" x14ac:dyDescent="0.2">
      <c r="A22" s="90">
        <v>8</v>
      </c>
      <c r="B22" s="274" t="s">
        <v>1022</v>
      </c>
      <c r="C22" s="40" t="s">
        <v>1023</v>
      </c>
      <c r="D22" s="31">
        <v>7842</v>
      </c>
      <c r="E22" s="320"/>
      <c r="F22" s="321">
        <f t="shared" si="5"/>
        <v>0</v>
      </c>
      <c r="G22" s="313"/>
      <c r="H22" s="322"/>
      <c r="I22" s="323">
        <f t="shared" si="0"/>
        <v>0</v>
      </c>
      <c r="J22" s="189">
        <f t="shared" si="1"/>
        <v>0</v>
      </c>
      <c r="K22" s="324"/>
      <c r="L22" s="325">
        <f t="shared" si="2"/>
        <v>0</v>
      </c>
      <c r="M22" s="190"/>
      <c r="N22" s="322"/>
      <c r="O22" s="326">
        <f t="shared" si="3"/>
        <v>0</v>
      </c>
      <c r="P22" s="319"/>
      <c r="Q22" s="322"/>
      <c r="R22" s="325">
        <f t="shared" si="4"/>
        <v>0</v>
      </c>
    </row>
    <row r="23" spans="1:18" s="1" customFormat="1" ht="12.75" x14ac:dyDescent="0.2">
      <c r="A23" s="90">
        <v>9</v>
      </c>
      <c r="B23" s="274" t="s">
        <v>1024</v>
      </c>
      <c r="C23" s="40" t="s">
        <v>1025</v>
      </c>
      <c r="D23" s="31">
        <v>42157</v>
      </c>
      <c r="E23" s="320"/>
      <c r="F23" s="321">
        <f t="shared" si="5"/>
        <v>0</v>
      </c>
      <c r="G23" s="313"/>
      <c r="H23" s="322"/>
      <c r="I23" s="323">
        <f t="shared" si="0"/>
        <v>0</v>
      </c>
      <c r="J23" s="189">
        <f t="shared" si="1"/>
        <v>0</v>
      </c>
      <c r="K23" s="324"/>
      <c r="L23" s="325">
        <f t="shared" si="2"/>
        <v>0</v>
      </c>
      <c r="M23" s="190"/>
      <c r="N23" s="322"/>
      <c r="O23" s="326">
        <f t="shared" si="3"/>
        <v>0</v>
      </c>
      <c r="P23" s="319"/>
      <c r="Q23" s="322"/>
      <c r="R23" s="325">
        <f t="shared" si="4"/>
        <v>0</v>
      </c>
    </row>
    <row r="24" spans="1:18" s="1" customFormat="1" ht="12.75" x14ac:dyDescent="0.2">
      <c r="A24" s="90">
        <v>10</v>
      </c>
      <c r="B24" s="274" t="s">
        <v>1026</v>
      </c>
      <c r="C24" s="40" t="s">
        <v>1027</v>
      </c>
      <c r="D24" s="31">
        <v>12054</v>
      </c>
      <c r="E24" s="320"/>
      <c r="F24" s="321">
        <f t="shared" si="5"/>
        <v>0</v>
      </c>
      <c r="G24" s="313"/>
      <c r="H24" s="322"/>
      <c r="I24" s="323">
        <f t="shared" si="0"/>
        <v>0</v>
      </c>
      <c r="J24" s="189">
        <f t="shared" si="1"/>
        <v>0</v>
      </c>
      <c r="K24" s="324"/>
      <c r="L24" s="325">
        <f t="shared" si="2"/>
        <v>0</v>
      </c>
      <c r="M24" s="190"/>
      <c r="N24" s="322"/>
      <c r="O24" s="326">
        <f t="shared" si="3"/>
        <v>0</v>
      </c>
      <c r="P24" s="319"/>
      <c r="Q24" s="322"/>
      <c r="R24" s="325">
        <f t="shared" si="4"/>
        <v>0</v>
      </c>
    </row>
    <row r="25" spans="1:18" s="1" customFormat="1" ht="12.75" x14ac:dyDescent="0.2">
      <c r="A25" s="90">
        <v>11</v>
      </c>
      <c r="B25" s="274" t="s">
        <v>1028</v>
      </c>
      <c r="C25" s="40" t="s">
        <v>1029</v>
      </c>
      <c r="D25" s="31">
        <v>30480</v>
      </c>
      <c r="E25" s="320"/>
      <c r="F25" s="321">
        <f t="shared" si="5"/>
        <v>0</v>
      </c>
      <c r="G25" s="313"/>
      <c r="H25" s="322"/>
      <c r="I25" s="323">
        <f t="shared" si="0"/>
        <v>0</v>
      </c>
      <c r="J25" s="189">
        <f t="shared" si="1"/>
        <v>0</v>
      </c>
      <c r="K25" s="324"/>
      <c r="L25" s="325">
        <f t="shared" si="2"/>
        <v>0</v>
      </c>
      <c r="M25" s="190"/>
      <c r="N25" s="322"/>
      <c r="O25" s="326">
        <f t="shared" si="3"/>
        <v>0</v>
      </c>
      <c r="P25" s="319"/>
      <c r="Q25" s="322"/>
      <c r="R25" s="325">
        <f t="shared" si="4"/>
        <v>0</v>
      </c>
    </row>
    <row r="26" spans="1:18" s="1" customFormat="1" ht="12.75" x14ac:dyDescent="0.2">
      <c r="A26" s="90">
        <v>12</v>
      </c>
      <c r="B26" s="274" t="s">
        <v>1030</v>
      </c>
      <c r="C26" s="40" t="s">
        <v>1031</v>
      </c>
      <c r="D26" s="31">
        <v>10234</v>
      </c>
      <c r="E26" s="320"/>
      <c r="F26" s="321">
        <f t="shared" si="5"/>
        <v>0</v>
      </c>
      <c r="G26" s="313"/>
      <c r="H26" s="322"/>
      <c r="I26" s="323">
        <f t="shared" si="0"/>
        <v>0</v>
      </c>
      <c r="J26" s="189">
        <f t="shared" si="1"/>
        <v>0</v>
      </c>
      <c r="K26" s="324"/>
      <c r="L26" s="325">
        <f t="shared" si="2"/>
        <v>0</v>
      </c>
      <c r="M26" s="190"/>
      <c r="N26" s="322"/>
      <c r="O26" s="326">
        <f t="shared" si="3"/>
        <v>0</v>
      </c>
      <c r="P26" s="319"/>
      <c r="Q26" s="322"/>
      <c r="R26" s="325">
        <f t="shared" si="4"/>
        <v>0</v>
      </c>
    </row>
    <row r="27" spans="1:18" s="1" customFormat="1" ht="12.75" x14ac:dyDescent="0.2">
      <c r="A27" s="90">
        <v>13</v>
      </c>
      <c r="B27" s="274" t="s">
        <v>1032</v>
      </c>
      <c r="C27" s="40" t="s">
        <v>1033</v>
      </c>
      <c r="D27" s="31">
        <v>6920</v>
      </c>
      <c r="E27" s="320"/>
      <c r="F27" s="321">
        <f t="shared" si="5"/>
        <v>0</v>
      </c>
      <c r="G27" s="313"/>
      <c r="H27" s="322"/>
      <c r="I27" s="323">
        <f t="shared" si="0"/>
        <v>0</v>
      </c>
      <c r="J27" s="189">
        <f t="shared" si="1"/>
        <v>0</v>
      </c>
      <c r="K27" s="324"/>
      <c r="L27" s="325">
        <f t="shared" si="2"/>
        <v>0</v>
      </c>
      <c r="M27" s="190"/>
      <c r="N27" s="322"/>
      <c r="O27" s="326">
        <f t="shared" si="3"/>
        <v>0</v>
      </c>
      <c r="P27" s="319"/>
      <c r="Q27" s="322"/>
      <c r="R27" s="325">
        <f t="shared" si="4"/>
        <v>0</v>
      </c>
    </row>
    <row r="28" spans="1:18" s="1" customFormat="1" ht="12.75" x14ac:dyDescent="0.2">
      <c r="A28" s="90">
        <v>14</v>
      </c>
      <c r="B28" s="274"/>
      <c r="C28" s="40"/>
      <c r="D28" s="31"/>
      <c r="E28" s="320"/>
      <c r="F28" s="321"/>
      <c r="G28" s="313"/>
      <c r="H28" s="322"/>
      <c r="I28" s="323"/>
      <c r="J28" s="189"/>
      <c r="K28" s="324"/>
      <c r="L28" s="325"/>
      <c r="M28" s="190"/>
      <c r="N28" s="322"/>
      <c r="O28" s="326"/>
      <c r="P28" s="319"/>
      <c r="Q28" s="322"/>
      <c r="R28" s="325"/>
    </row>
    <row r="29" spans="1:18" s="1" customFormat="1" ht="12.75" x14ac:dyDescent="0.2">
      <c r="A29" s="90">
        <v>15</v>
      </c>
      <c r="B29" s="274"/>
      <c r="C29" s="40"/>
      <c r="D29" s="31"/>
      <c r="E29" s="320"/>
      <c r="F29" s="321"/>
      <c r="G29" s="313"/>
      <c r="H29" s="322"/>
      <c r="I29" s="323"/>
      <c r="J29" s="189"/>
      <c r="K29" s="324"/>
      <c r="L29" s="325"/>
      <c r="M29" s="190"/>
      <c r="N29" s="322"/>
      <c r="O29" s="326"/>
      <c r="P29" s="319"/>
      <c r="Q29" s="322"/>
      <c r="R29" s="325"/>
    </row>
    <row r="30" spans="1:18" s="1" customFormat="1" ht="12.75" x14ac:dyDescent="0.2">
      <c r="A30" s="90">
        <v>16</v>
      </c>
      <c r="B30" s="274"/>
      <c r="C30" s="40"/>
      <c r="D30" s="31"/>
      <c r="E30" s="320"/>
      <c r="F30" s="321"/>
      <c r="G30" s="313"/>
      <c r="H30" s="322"/>
      <c r="I30" s="323"/>
      <c r="J30" s="189"/>
      <c r="K30" s="324"/>
      <c r="L30" s="325"/>
      <c r="M30" s="190"/>
      <c r="N30" s="322"/>
      <c r="O30" s="326"/>
      <c r="P30" s="319"/>
      <c r="Q30" s="322"/>
      <c r="R30" s="325"/>
    </row>
    <row r="31" spans="1:18" s="1" customFormat="1" ht="12.75" x14ac:dyDescent="0.2">
      <c r="A31" s="90">
        <v>17</v>
      </c>
      <c r="B31" s="274"/>
      <c r="C31" s="40"/>
      <c r="D31" s="31"/>
      <c r="E31" s="320"/>
      <c r="F31" s="321"/>
      <c r="G31" s="313"/>
      <c r="H31" s="322"/>
      <c r="I31" s="323"/>
      <c r="J31" s="189"/>
      <c r="K31" s="324"/>
      <c r="L31" s="325"/>
      <c r="M31" s="190"/>
      <c r="N31" s="322"/>
      <c r="O31" s="326"/>
      <c r="P31" s="319"/>
      <c r="Q31" s="322"/>
      <c r="R31" s="325"/>
    </row>
    <row r="32" spans="1:18" s="1" customFormat="1" ht="12.75" x14ac:dyDescent="0.2">
      <c r="A32" s="90">
        <v>18</v>
      </c>
      <c r="B32" s="274"/>
      <c r="C32" s="40"/>
      <c r="D32" s="31"/>
      <c r="E32" s="320"/>
      <c r="F32" s="321"/>
      <c r="G32" s="313"/>
      <c r="H32" s="322"/>
      <c r="I32" s="323"/>
      <c r="J32" s="189"/>
      <c r="K32" s="324"/>
      <c r="L32" s="325"/>
      <c r="M32" s="190"/>
      <c r="N32" s="322"/>
      <c r="O32" s="326"/>
      <c r="P32" s="319"/>
      <c r="Q32" s="322"/>
      <c r="R32" s="325"/>
    </row>
    <row r="33" spans="1:19" s="1" customFormat="1" ht="12.75" x14ac:dyDescent="0.2">
      <c r="A33" s="90">
        <v>19</v>
      </c>
      <c r="B33" s="274"/>
      <c r="C33" s="40"/>
      <c r="D33" s="31"/>
      <c r="E33" s="320"/>
      <c r="F33" s="321"/>
      <c r="G33" s="313"/>
      <c r="H33" s="322"/>
      <c r="I33" s="323"/>
      <c r="J33" s="189"/>
      <c r="K33" s="324"/>
      <c r="L33" s="325"/>
      <c r="M33" s="190"/>
      <c r="N33" s="322"/>
      <c r="O33" s="326"/>
      <c r="P33" s="319"/>
      <c r="Q33" s="322"/>
      <c r="R33" s="325"/>
    </row>
    <row r="34" spans="1:19" s="1" customFormat="1" ht="12.75" x14ac:dyDescent="0.2">
      <c r="A34" s="90">
        <v>20</v>
      </c>
      <c r="B34" s="274"/>
      <c r="C34" s="40"/>
      <c r="D34" s="31"/>
      <c r="E34" s="320"/>
      <c r="F34" s="321"/>
      <c r="G34" s="313"/>
      <c r="H34" s="322"/>
      <c r="I34" s="323"/>
      <c r="J34" s="189"/>
      <c r="K34" s="324"/>
      <c r="L34" s="325"/>
      <c r="M34" s="190"/>
      <c r="N34" s="322"/>
      <c r="O34" s="326"/>
      <c r="P34" s="319"/>
      <c r="Q34" s="322"/>
      <c r="R34" s="325"/>
    </row>
    <row r="35" spans="1:19" s="1" customFormat="1" ht="12.75" x14ac:dyDescent="0.2">
      <c r="A35" s="90">
        <v>21</v>
      </c>
      <c r="B35" s="274"/>
      <c r="C35" s="40"/>
      <c r="D35" s="31"/>
      <c r="E35" s="320"/>
      <c r="F35" s="321"/>
      <c r="G35" s="313"/>
      <c r="H35" s="322"/>
      <c r="I35" s="323"/>
      <c r="J35" s="189"/>
      <c r="K35" s="324"/>
      <c r="L35" s="325"/>
      <c r="M35" s="190"/>
      <c r="N35" s="322"/>
      <c r="O35" s="326"/>
      <c r="P35" s="319"/>
      <c r="Q35" s="322"/>
      <c r="R35" s="325"/>
    </row>
    <row r="36" spans="1:19" s="1" customFormat="1" ht="12.75" x14ac:dyDescent="0.2">
      <c r="A36" s="90">
        <v>22</v>
      </c>
      <c r="B36" s="274"/>
      <c r="C36" s="40"/>
      <c r="D36" s="31"/>
      <c r="E36" s="320"/>
      <c r="F36" s="321"/>
      <c r="G36" s="313"/>
      <c r="H36" s="322"/>
      <c r="I36" s="323"/>
      <c r="J36" s="189"/>
      <c r="K36" s="324"/>
      <c r="L36" s="325"/>
      <c r="M36" s="190"/>
      <c r="N36" s="322"/>
      <c r="O36" s="326"/>
      <c r="P36" s="319"/>
      <c r="Q36" s="322"/>
      <c r="R36" s="325"/>
    </row>
    <row r="37" spans="1:19" s="1" customFormat="1" ht="12.75" x14ac:dyDescent="0.2">
      <c r="A37" s="90">
        <v>23</v>
      </c>
      <c r="B37" s="274"/>
      <c r="C37" s="40"/>
      <c r="D37" s="31"/>
      <c r="E37" s="320"/>
      <c r="F37" s="321"/>
      <c r="G37" s="313"/>
      <c r="H37" s="322"/>
      <c r="I37" s="323"/>
      <c r="J37" s="189"/>
      <c r="K37" s="324"/>
      <c r="L37" s="325"/>
      <c r="M37" s="190"/>
      <c r="N37" s="322"/>
      <c r="O37" s="326"/>
      <c r="P37" s="319"/>
      <c r="Q37" s="322"/>
      <c r="R37" s="325"/>
    </row>
    <row r="38" spans="1:19" s="1" customFormat="1" ht="12.75" x14ac:dyDescent="0.2">
      <c r="A38" s="90">
        <v>24</v>
      </c>
      <c r="B38" s="274"/>
      <c r="C38" s="40"/>
      <c r="D38" s="31"/>
      <c r="E38" s="320"/>
      <c r="F38" s="321"/>
      <c r="G38" s="313"/>
      <c r="H38" s="322"/>
      <c r="I38" s="323"/>
      <c r="J38" s="189"/>
      <c r="K38" s="324"/>
      <c r="L38" s="325"/>
      <c r="M38" s="190"/>
      <c r="N38" s="322"/>
      <c r="O38" s="326"/>
      <c r="P38" s="319"/>
      <c r="Q38" s="322"/>
      <c r="R38" s="325"/>
    </row>
    <row r="39" spans="1:19" s="1" customFormat="1" ht="12.75" x14ac:dyDescent="0.2">
      <c r="A39" s="90">
        <v>25</v>
      </c>
      <c r="B39" s="274"/>
      <c r="C39" s="40"/>
      <c r="D39" s="31"/>
      <c r="E39" s="320"/>
      <c r="F39" s="321"/>
      <c r="G39" s="313"/>
      <c r="H39" s="322"/>
      <c r="I39" s="323"/>
      <c r="J39" s="189"/>
      <c r="K39" s="324"/>
      <c r="L39" s="325"/>
      <c r="M39" s="190"/>
      <c r="N39" s="322"/>
      <c r="O39" s="326"/>
      <c r="P39" s="319"/>
      <c r="Q39" s="322"/>
      <c r="R39" s="325"/>
    </row>
    <row r="40" spans="1:19" s="1" customFormat="1" ht="12.75" x14ac:dyDescent="0.2">
      <c r="A40" s="90">
        <v>26</v>
      </c>
      <c r="B40" s="274"/>
      <c r="C40" s="40"/>
      <c r="D40" s="31"/>
      <c r="E40" s="320"/>
      <c r="F40" s="321"/>
      <c r="G40" s="313"/>
      <c r="H40" s="322"/>
      <c r="I40" s="323"/>
      <c r="J40" s="189"/>
      <c r="K40" s="324"/>
      <c r="L40" s="325"/>
      <c r="M40" s="190"/>
      <c r="N40" s="322"/>
      <c r="O40" s="326"/>
      <c r="P40" s="319"/>
      <c r="Q40" s="322"/>
      <c r="R40" s="325"/>
    </row>
    <row r="41" spans="1:19" s="1" customFormat="1" ht="12.75" x14ac:dyDescent="0.2">
      <c r="A41" s="90">
        <v>27</v>
      </c>
      <c r="B41" s="274"/>
      <c r="C41" s="40"/>
      <c r="D41" s="31"/>
      <c r="E41" s="320"/>
      <c r="F41" s="321"/>
      <c r="G41" s="313"/>
      <c r="H41" s="322"/>
      <c r="I41" s="323"/>
      <c r="J41" s="189"/>
      <c r="K41" s="324"/>
      <c r="L41" s="325"/>
      <c r="M41" s="190"/>
      <c r="N41" s="322"/>
      <c r="O41" s="326"/>
      <c r="P41" s="319"/>
      <c r="Q41" s="322"/>
      <c r="R41" s="325"/>
    </row>
    <row r="42" spans="1:19" s="1" customFormat="1" ht="12.75" x14ac:dyDescent="0.2">
      <c r="A42" s="90">
        <v>28</v>
      </c>
      <c r="B42" s="274"/>
      <c r="C42" s="40"/>
      <c r="D42" s="31"/>
      <c r="E42" s="320"/>
      <c r="F42" s="321"/>
      <c r="G42" s="313"/>
      <c r="H42" s="322"/>
      <c r="I42" s="323"/>
      <c r="J42" s="189"/>
      <c r="K42" s="324"/>
      <c r="L42" s="325"/>
      <c r="M42" s="190"/>
      <c r="N42" s="322"/>
      <c r="O42" s="326"/>
      <c r="P42" s="319"/>
      <c r="Q42" s="322"/>
      <c r="R42" s="325"/>
    </row>
    <row r="43" spans="1:19" s="1" customFormat="1" ht="12.75" x14ac:dyDescent="0.2">
      <c r="A43" s="90">
        <v>29</v>
      </c>
      <c r="B43" s="274"/>
      <c r="C43" s="40"/>
      <c r="D43" s="31"/>
      <c r="E43" s="320"/>
      <c r="F43" s="321"/>
      <c r="G43" s="313"/>
      <c r="H43" s="322"/>
      <c r="I43" s="323"/>
      <c r="J43" s="189"/>
      <c r="K43" s="324"/>
      <c r="L43" s="325"/>
      <c r="M43" s="190"/>
      <c r="N43" s="322"/>
      <c r="O43" s="326"/>
      <c r="P43" s="319"/>
      <c r="Q43" s="322"/>
      <c r="R43" s="325"/>
    </row>
    <row r="44" spans="1:19" s="1" customFormat="1" ht="13.5" thickBot="1" x14ac:dyDescent="0.25">
      <c r="A44" s="90">
        <v>30</v>
      </c>
      <c r="B44" s="274"/>
      <c r="C44" s="40"/>
      <c r="D44" s="31"/>
      <c r="E44" s="186"/>
      <c r="F44" s="187"/>
      <c r="G44" s="313"/>
      <c r="H44" s="211"/>
      <c r="I44" s="203"/>
      <c r="J44" s="189"/>
      <c r="K44" s="191"/>
      <c r="L44" s="204"/>
      <c r="M44" s="190"/>
      <c r="N44" s="211"/>
      <c r="O44" s="206"/>
      <c r="P44" s="319"/>
      <c r="Q44" s="211"/>
      <c r="R44" s="204"/>
    </row>
    <row r="45" spans="1:19" s="14" customFormat="1" ht="23.1" customHeight="1" thickBot="1" x14ac:dyDescent="0.25">
      <c r="A45" s="13"/>
      <c r="B45" s="29"/>
      <c r="C45" s="589" t="s">
        <v>1344</v>
      </c>
      <c r="D45" s="590"/>
      <c r="E45" s="193">
        <f t="shared" ref="E45:P45" si="6">SUM(E15:E44)</f>
        <v>0</v>
      </c>
      <c r="F45" s="194">
        <f t="shared" si="6"/>
        <v>0</v>
      </c>
      <c r="G45" s="194">
        <f t="shared" si="6"/>
        <v>0</v>
      </c>
      <c r="H45" s="586">
        <f>SUM(I15:I44)</f>
        <v>0</v>
      </c>
      <c r="I45" s="587"/>
      <c r="J45" s="194">
        <f t="shared" si="6"/>
        <v>0</v>
      </c>
      <c r="K45" s="586">
        <f>SUM(L15:L44)</f>
        <v>0</v>
      </c>
      <c r="L45" s="587"/>
      <c r="M45" s="195">
        <f t="shared" si="6"/>
        <v>0</v>
      </c>
      <c r="N45" s="586">
        <f>SUM(O15:O44)</f>
        <v>0</v>
      </c>
      <c r="O45" s="587"/>
      <c r="P45" s="195">
        <f t="shared" si="6"/>
        <v>0</v>
      </c>
      <c r="Q45" s="586">
        <f>SUM(R15:R44)</f>
        <v>0</v>
      </c>
      <c r="R45" s="587"/>
    </row>
    <row r="46" spans="1:19" s="14" customFormat="1" ht="23.1" customHeight="1" x14ac:dyDescent="0.2">
      <c r="A46" s="20"/>
      <c r="B46" s="20"/>
      <c r="C46" s="45"/>
      <c r="D46" s="45"/>
      <c r="E46" s="46"/>
      <c r="F46" s="46"/>
      <c r="G46" s="46"/>
      <c r="H46" s="46"/>
      <c r="I46" s="46"/>
      <c r="J46" s="46"/>
      <c r="L46" s="43"/>
    </row>
    <row r="47" spans="1:19" s="14" customFormat="1" ht="23.1" customHeight="1" thickBot="1" x14ac:dyDescent="0.3">
      <c r="A47" s="20"/>
      <c r="B47" s="592" t="s">
        <v>1355</v>
      </c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3"/>
    </row>
    <row r="48" spans="1:19" s="14" customFormat="1" ht="23.1" customHeight="1" thickBot="1" x14ac:dyDescent="0.25">
      <c r="A48" s="20"/>
      <c r="B48" s="530" t="s">
        <v>1366</v>
      </c>
      <c r="C48" s="533" t="s">
        <v>1367</v>
      </c>
      <c r="D48" s="534"/>
      <c r="E48" s="530" t="s">
        <v>1570</v>
      </c>
      <c r="F48" s="591"/>
      <c r="G48" s="591"/>
      <c r="H48" s="591"/>
      <c r="I48" s="591"/>
      <c r="J48" s="591"/>
      <c r="K48" s="591"/>
      <c r="L48" s="591"/>
      <c r="M48" s="591"/>
      <c r="N48" s="542" t="s">
        <v>1578</v>
      </c>
      <c r="O48" s="543"/>
      <c r="P48" s="544"/>
      <c r="Q48" s="555" t="s">
        <v>1572</v>
      </c>
      <c r="R48" s="555"/>
      <c r="S48" s="556"/>
    </row>
    <row r="49" spans="1:19" s="14" customFormat="1" ht="23.1" customHeight="1" thickBot="1" x14ac:dyDescent="0.25">
      <c r="A49" s="20"/>
      <c r="B49" s="531"/>
      <c r="C49" s="535"/>
      <c r="D49" s="536"/>
      <c r="E49" s="559" t="s">
        <v>1352</v>
      </c>
      <c r="F49" s="560"/>
      <c r="G49" s="561"/>
      <c r="H49" s="559" t="s">
        <v>1351</v>
      </c>
      <c r="I49" s="560"/>
      <c r="J49" s="561"/>
      <c r="K49" s="542" t="s">
        <v>384</v>
      </c>
      <c r="L49" s="543"/>
      <c r="M49" s="544"/>
      <c r="N49" s="545"/>
      <c r="O49" s="546"/>
      <c r="P49" s="547"/>
      <c r="Q49" s="557"/>
      <c r="R49" s="557"/>
      <c r="S49" s="558"/>
    </row>
    <row r="50" spans="1:19" s="14" customFormat="1" ht="18.75" thickBot="1" x14ac:dyDescent="0.25">
      <c r="A50" s="20"/>
      <c r="B50" s="532"/>
      <c r="C50" s="537"/>
      <c r="D50" s="538"/>
      <c r="E50" s="47" t="s">
        <v>1353</v>
      </c>
      <c r="F50" s="47" t="s">
        <v>1417</v>
      </c>
      <c r="G50" s="47" t="s">
        <v>1363</v>
      </c>
      <c r="H50" s="47" t="s">
        <v>1353</v>
      </c>
      <c r="I50" s="47" t="s">
        <v>1417</v>
      </c>
      <c r="J50" s="47" t="s">
        <v>1363</v>
      </c>
      <c r="K50" s="47" t="s">
        <v>1353</v>
      </c>
      <c r="L50" s="47" t="s">
        <v>1417</v>
      </c>
      <c r="M50" s="47" t="s">
        <v>1363</v>
      </c>
      <c r="N50" s="47" t="s">
        <v>1353</v>
      </c>
      <c r="O50" s="86" t="s">
        <v>1417</v>
      </c>
      <c r="P50" s="87" t="s">
        <v>1363</v>
      </c>
      <c r="Q50" s="88" t="s">
        <v>1353</v>
      </c>
      <c r="R50" s="89" t="s">
        <v>1417</v>
      </c>
      <c r="S50" s="85" t="s">
        <v>1363</v>
      </c>
    </row>
    <row r="51" spans="1:19" s="14" customFormat="1" ht="23.1" customHeight="1" x14ac:dyDescent="0.2">
      <c r="A51" s="20"/>
      <c r="B51" s="92" t="s">
        <v>1508</v>
      </c>
      <c r="C51" s="575" t="s">
        <v>1356</v>
      </c>
      <c r="D51" s="575"/>
      <c r="E51" s="163">
        <f>SUM(E15:E16)</f>
        <v>0</v>
      </c>
      <c r="F51" s="163">
        <f>SUM(F15:F16)</f>
        <v>0</v>
      </c>
      <c r="G51" s="95" t="e">
        <f>E51/$E$45</f>
        <v>#DIV/0!</v>
      </c>
      <c r="H51" s="163">
        <f>SUM(G15:G16)</f>
        <v>0</v>
      </c>
      <c r="I51" s="163">
        <f>SUM(I15:I16)</f>
        <v>0</v>
      </c>
      <c r="J51" s="135" t="e">
        <f>H51/$G$45</f>
        <v>#DIV/0!</v>
      </c>
      <c r="K51" s="163">
        <f>SUM(J15:J16)</f>
        <v>0</v>
      </c>
      <c r="L51" s="163">
        <f>SUM(L15:L16)</f>
        <v>0</v>
      </c>
      <c r="M51" s="95" t="e">
        <f>K51/$J$45</f>
        <v>#DIV/0!</v>
      </c>
      <c r="N51" s="166">
        <f>SUM(M15:M16)</f>
        <v>0</v>
      </c>
      <c r="O51" s="166">
        <f>SUM(O15:O16)</f>
        <v>0</v>
      </c>
      <c r="P51" s="95" t="e">
        <f>N51/$M$45</f>
        <v>#DIV/0!</v>
      </c>
      <c r="Q51" s="169">
        <f>SUM(P15:P16)</f>
        <v>0</v>
      </c>
      <c r="R51" s="169">
        <f>SUM(R15:R16)</f>
        <v>0</v>
      </c>
      <c r="S51" s="95" t="e">
        <f>Q51/$P$45</f>
        <v>#DIV/0!</v>
      </c>
    </row>
    <row r="52" spans="1:19" s="14" customFormat="1" ht="23.1" customHeight="1" x14ac:dyDescent="0.2">
      <c r="A52" s="20"/>
      <c r="B52" s="93" t="s">
        <v>1509</v>
      </c>
      <c r="C52" s="578" t="s">
        <v>1372</v>
      </c>
      <c r="D52" s="578"/>
      <c r="E52" s="164">
        <f>SUM(E18:E44)</f>
        <v>0</v>
      </c>
      <c r="F52" s="164">
        <f>SUM(F18:F44)</f>
        <v>0</v>
      </c>
      <c r="G52" s="96" t="e">
        <f>E52/$E$45</f>
        <v>#DIV/0!</v>
      </c>
      <c r="H52" s="164">
        <f>SUM(G18:G44)</f>
        <v>0</v>
      </c>
      <c r="I52" s="164">
        <f>SUM(I18:I44)</f>
        <v>0</v>
      </c>
      <c r="J52" s="136" t="e">
        <f>H52/$G$45</f>
        <v>#DIV/0!</v>
      </c>
      <c r="K52" s="164">
        <f>SUM(J18:J44)</f>
        <v>0</v>
      </c>
      <c r="L52" s="164">
        <f>SUM(L18:L44)</f>
        <v>0</v>
      </c>
      <c r="M52" s="96" t="e">
        <f>K52/$J$45</f>
        <v>#DIV/0!</v>
      </c>
      <c r="N52" s="167">
        <f>SUM(M18:M44)</f>
        <v>0</v>
      </c>
      <c r="O52" s="167">
        <f>SUM(O18:O44)</f>
        <v>0</v>
      </c>
      <c r="P52" s="96" t="e">
        <f>N52/$M$45</f>
        <v>#DIV/0!</v>
      </c>
      <c r="Q52" s="171">
        <f>SUM(P18:P44)</f>
        <v>0</v>
      </c>
      <c r="R52" s="171">
        <f>SUM(R18:R44)</f>
        <v>0</v>
      </c>
      <c r="S52" s="96" t="e">
        <f>Q52/$P$45</f>
        <v>#DIV/0!</v>
      </c>
    </row>
    <row r="53" spans="1:19" s="14" customFormat="1" ht="23.1" customHeight="1" thickBot="1" x14ac:dyDescent="0.25">
      <c r="A53" s="20"/>
      <c r="B53" s="94" t="s">
        <v>1507</v>
      </c>
      <c r="C53" s="571" t="s">
        <v>1358</v>
      </c>
      <c r="D53" s="571"/>
      <c r="E53" s="165">
        <f>E17</f>
        <v>0</v>
      </c>
      <c r="F53" s="165">
        <f>F17</f>
        <v>0</v>
      </c>
      <c r="G53" s="97" t="e">
        <f>E53/$E$45</f>
        <v>#DIV/0!</v>
      </c>
      <c r="H53" s="165">
        <f>G17</f>
        <v>0</v>
      </c>
      <c r="I53" s="165">
        <f>I17</f>
        <v>0</v>
      </c>
      <c r="J53" s="137" t="e">
        <f>H53/$G$45</f>
        <v>#DIV/0!</v>
      </c>
      <c r="K53" s="165">
        <f>J17</f>
        <v>0</v>
      </c>
      <c r="L53" s="165">
        <f>L17</f>
        <v>0</v>
      </c>
      <c r="M53" s="97" t="e">
        <f>K53/$J$45</f>
        <v>#DIV/0!</v>
      </c>
      <c r="N53" s="168">
        <f>M17</f>
        <v>0</v>
      </c>
      <c r="O53" s="168">
        <f>O17</f>
        <v>0</v>
      </c>
      <c r="P53" s="97" t="e">
        <f>N53/$M$45</f>
        <v>#DIV/0!</v>
      </c>
      <c r="Q53" s="173">
        <f>P17</f>
        <v>0</v>
      </c>
      <c r="R53" s="173">
        <f>R17</f>
        <v>0</v>
      </c>
      <c r="S53" s="97" t="e">
        <f>Q53/$P$45</f>
        <v>#DIV/0!</v>
      </c>
    </row>
    <row r="54" spans="1:19" s="17" customFormat="1" ht="12" x14ac:dyDescent="0.2">
      <c r="A54" s="15"/>
      <c r="B54" s="15"/>
      <c r="C54" s="25"/>
      <c r="D54" s="16"/>
      <c r="E54" s="16"/>
      <c r="F54" s="14"/>
      <c r="G54" s="14"/>
      <c r="H54" s="14"/>
      <c r="I54" s="14"/>
      <c r="J54" s="14"/>
      <c r="L54" s="44"/>
    </row>
    <row r="55" spans="1:19" s="17" customFormat="1" ht="12.75" x14ac:dyDescent="0.2">
      <c r="A55" s="36"/>
      <c r="B55" s="37"/>
      <c r="C55" s="38"/>
      <c r="D55" s="39"/>
      <c r="E55" s="36"/>
      <c r="L55" s="44"/>
    </row>
    <row r="56" spans="1:19" s="17" customFormat="1" ht="12" x14ac:dyDescent="0.2">
      <c r="C56" s="19"/>
      <c r="L56" s="44"/>
    </row>
    <row r="57" spans="1:19" s="69" customFormat="1" ht="18" customHeight="1" x14ac:dyDescent="0.2">
      <c r="B57" s="70" t="s">
        <v>1566</v>
      </c>
      <c r="C57" s="62"/>
      <c r="D57" s="71" t="s">
        <v>1564</v>
      </c>
      <c r="E57" s="72"/>
      <c r="G57" s="73"/>
      <c r="H57" s="569" t="s">
        <v>1568</v>
      </c>
      <c r="I57" s="570"/>
      <c r="J57" s="570"/>
      <c r="K57" s="570"/>
    </row>
    <row r="58" spans="1:19" s="69" customFormat="1" ht="14.25" customHeight="1" x14ac:dyDescent="0.2">
      <c r="A58" s="74"/>
      <c r="B58" s="72"/>
      <c r="C58" s="75"/>
      <c r="D58" s="76"/>
      <c r="E58" s="76"/>
      <c r="H58" s="568"/>
      <c r="I58" s="568"/>
      <c r="J58" s="568"/>
      <c r="K58" s="568"/>
    </row>
    <row r="59" spans="1:19" s="69" customFormat="1" ht="16.5" customHeight="1" x14ac:dyDescent="0.2">
      <c r="B59" s="77" t="s">
        <v>1567</v>
      </c>
      <c r="C59" s="63"/>
      <c r="H59" s="568"/>
      <c r="I59" s="568"/>
      <c r="J59" s="568"/>
      <c r="K59" s="568"/>
    </row>
    <row r="60" spans="1:19" x14ac:dyDescent="0.25">
      <c r="C60" s="27"/>
    </row>
    <row r="61" spans="1:19" x14ac:dyDescent="0.25">
      <c r="C61" s="27"/>
    </row>
    <row r="62" spans="1:19" x14ac:dyDescent="0.25">
      <c r="C62" s="27"/>
    </row>
    <row r="67" spans="1:19" s="7" customFormat="1" x14ac:dyDescent="0.25">
      <c r="A67" s="21"/>
      <c r="B67" s="21"/>
      <c r="C67" s="25"/>
      <c r="F67" s="6"/>
      <c r="G67" s="6"/>
      <c r="H67" s="6"/>
      <c r="I67" s="6"/>
      <c r="J67" s="6"/>
      <c r="K67" s="6"/>
      <c r="L67" s="42"/>
      <c r="M67" s="6"/>
      <c r="N67" s="6"/>
      <c r="O67" s="6"/>
      <c r="P67" s="6"/>
      <c r="Q67" s="6"/>
      <c r="R67" s="6"/>
      <c r="S67" s="6"/>
    </row>
    <row r="68" spans="1:19" s="7" customFormat="1" x14ac:dyDescent="0.25">
      <c r="A68" s="21"/>
      <c r="B68" s="21"/>
      <c r="C68" s="25"/>
      <c r="F68" s="6"/>
      <c r="G68" s="6"/>
      <c r="H68" s="6"/>
      <c r="I68" s="6"/>
      <c r="J68" s="6"/>
      <c r="K68" s="6"/>
      <c r="L68" s="42"/>
      <c r="M68" s="6"/>
      <c r="N68" s="6"/>
      <c r="O68" s="6"/>
      <c r="P68" s="6"/>
      <c r="Q68" s="6"/>
      <c r="R68" s="6"/>
      <c r="S68" s="6"/>
    </row>
    <row r="69" spans="1:19" s="7" customFormat="1" x14ac:dyDescent="0.25">
      <c r="A69" s="21"/>
      <c r="B69" s="21"/>
      <c r="C69" s="28"/>
      <c r="F69" s="6"/>
      <c r="G69" s="6"/>
      <c r="H69" s="6"/>
      <c r="I69" s="6"/>
      <c r="J69" s="6"/>
      <c r="K69" s="6"/>
      <c r="L69" s="42"/>
      <c r="M69" s="6"/>
      <c r="N69" s="6"/>
      <c r="O69" s="6"/>
      <c r="P69" s="6"/>
      <c r="Q69" s="6"/>
      <c r="R69" s="6"/>
      <c r="S69" s="6"/>
    </row>
    <row r="70" spans="1:19" s="7" customFormat="1" x14ac:dyDescent="0.25">
      <c r="A70" s="21"/>
      <c r="B70" s="21"/>
      <c r="C70" s="25"/>
      <c r="F70" s="6"/>
      <c r="G70" s="6"/>
      <c r="H70" s="6"/>
      <c r="I70" s="6"/>
      <c r="J70" s="6"/>
      <c r="K70" s="6"/>
      <c r="L70" s="42"/>
      <c r="M70" s="6"/>
      <c r="N70" s="6"/>
      <c r="O70" s="6"/>
      <c r="P70" s="6"/>
      <c r="Q70" s="6"/>
      <c r="R70" s="6"/>
      <c r="S70" s="6"/>
    </row>
  </sheetData>
  <sheetProtection algorithmName="SHA-512" hashValue="RNZxq4t1L54aiyuCgnaNP4KFpkZSnLc5UyAjrmyo28BfLwjeEbfUNPujRttWlrHIcVOGwRA2i6rsQEbqRFCdIw==" saltValue="TTT5pNgaDUO1DcxMwHHGlg==" spinCount="100000" sheet="1" formatRows="0" insertColumns="0"/>
  <mergeCells count="45">
    <mergeCell ref="A11:A13"/>
    <mergeCell ref="C11:C13"/>
    <mergeCell ref="D11:D13"/>
    <mergeCell ref="Q48:S49"/>
    <mergeCell ref="E49:G49"/>
    <mergeCell ref="H49:J49"/>
    <mergeCell ref="K49:M49"/>
    <mergeCell ref="E12:F12"/>
    <mergeCell ref="B47:N47"/>
    <mergeCell ref="B11:B13"/>
    <mergeCell ref="Q45:R45"/>
    <mergeCell ref="P11:R12"/>
    <mergeCell ref="G12:I12"/>
    <mergeCell ref="J12:L12"/>
    <mergeCell ref="H13:I13"/>
    <mergeCell ref="K13:L13"/>
    <mergeCell ref="C53:D53"/>
    <mergeCell ref="Q1:R1"/>
    <mergeCell ref="B48:B50"/>
    <mergeCell ref="C48:D50"/>
    <mergeCell ref="E48:M48"/>
    <mergeCell ref="N48:P49"/>
    <mergeCell ref="C45:D45"/>
    <mergeCell ref="M1:O1"/>
    <mergeCell ref="A1:E1"/>
    <mergeCell ref="D3:L3"/>
    <mergeCell ref="C5:O5"/>
    <mergeCell ref="C6:O6"/>
    <mergeCell ref="F7:H7"/>
    <mergeCell ref="C9:O9"/>
    <mergeCell ref="E11:L11"/>
    <mergeCell ref="M11:O12"/>
    <mergeCell ref="H57:K57"/>
    <mergeCell ref="H58:K59"/>
    <mergeCell ref="H45:I45"/>
    <mergeCell ref="K45:L45"/>
    <mergeCell ref="N45:O45"/>
    <mergeCell ref="N13:O13"/>
    <mergeCell ref="C51:D51"/>
    <mergeCell ref="C52:D52"/>
    <mergeCell ref="Q13:R13"/>
    <mergeCell ref="H14:I14"/>
    <mergeCell ref="K14:L14"/>
    <mergeCell ref="N14:O14"/>
    <mergeCell ref="Q14:R14"/>
  </mergeCells>
  <hyperlinks>
    <hyperlink ref="Q1:R1" location="'Почетна страна'!A31" display="Врати се на почетна страна" xr:uid="{65FAACE2-DCCB-4641-8DFC-508C5DDD341A}"/>
  </hyperlinks>
  <printOptions horizontalCentered="1"/>
  <pageMargins left="0.23622047244094491" right="0.23622047244094491" top="0.49" bottom="0.51" header="0.31496062992125984" footer="0.31496062992125984"/>
  <pageSetup paperSize="9" scale="74" orientation="landscape" r:id="rId1"/>
  <headerFooter alignWithMargins="0">
    <oddFooter>&amp;C&amp;8&amp;P</oddFooter>
  </headerFooter>
  <rowBreaks count="1" manualBreakCount="1">
    <brk id="34" max="18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889E-1A77-46C1-ABF6-BC2EF863454E}">
  <sheetPr>
    <tabColor rgb="FF92D050"/>
    <pageSetUpPr fitToPage="1"/>
  </sheetPr>
  <dimension ref="A1:AM50"/>
  <sheetViews>
    <sheetView showGridLines="0" zoomScale="90" zoomScaleNormal="90" workbookViewId="0">
      <selection activeCell="P3" sqref="P3:X3"/>
    </sheetView>
  </sheetViews>
  <sheetFormatPr defaultColWidth="9.140625" defaultRowHeight="15.75" x14ac:dyDescent="0.25"/>
  <cols>
    <col min="1" max="1" width="4.85546875" style="10" customWidth="1"/>
    <col min="2" max="2" width="14.7109375" style="20" customWidth="1"/>
    <col min="3" max="3" width="35.5703125" style="23" customWidth="1"/>
    <col min="4" max="4" width="6.7109375" style="7" hidden="1" customWidth="1"/>
    <col min="5" max="5" width="13" style="7" hidden="1" customWidth="1"/>
    <col min="6" max="6" width="6.7109375" style="7" hidden="1" customWidth="1"/>
    <col min="7" max="7" width="12.7109375" style="7" hidden="1" customWidth="1"/>
    <col min="8" max="8" width="6.7109375" style="7" hidden="1" customWidth="1"/>
    <col min="9" max="9" width="12.7109375" style="6" hidden="1" customWidth="1"/>
    <col min="10" max="10" width="6.7109375" style="6" hidden="1" customWidth="1"/>
    <col min="11" max="11" width="12.7109375" style="6" hidden="1" customWidth="1"/>
    <col min="12" max="12" width="6.7109375" style="6" hidden="1" customWidth="1"/>
    <col min="13" max="13" width="12.7109375" style="6" hidden="1" customWidth="1"/>
    <col min="14" max="14" width="6.7109375" style="6" hidden="1" customWidth="1"/>
    <col min="15" max="15" width="12.7109375" style="6" hidden="1" customWidth="1"/>
    <col min="16" max="16" width="5.7109375" style="6" customWidth="1"/>
    <col min="17" max="17" width="11.7109375" style="6" customWidth="1"/>
    <col min="18" max="18" width="5.7109375" style="6" customWidth="1"/>
    <col min="19" max="19" width="11.7109375" style="6" customWidth="1"/>
    <col min="20" max="20" width="5.7109375" style="6" customWidth="1"/>
    <col min="21" max="21" width="11.7109375" style="6" customWidth="1"/>
    <col min="22" max="22" width="5.7109375" style="6" customWidth="1"/>
    <col min="23" max="23" width="12.7109375" style="6" customWidth="1"/>
    <col min="24" max="24" width="5.7109375" style="6" customWidth="1"/>
    <col min="25" max="25" width="11.7109375" style="6" customWidth="1"/>
    <col min="26" max="26" width="5.7109375" style="6" customWidth="1"/>
    <col min="27" max="27" width="11.7109375" style="42" customWidth="1"/>
    <col min="28" max="28" width="5.7109375" style="6" customWidth="1"/>
    <col min="29" max="29" width="11.7109375" style="6" customWidth="1"/>
    <col min="30" max="30" width="5.7109375" style="6" customWidth="1"/>
    <col min="31" max="31" width="12.7109375" style="6" customWidth="1"/>
    <col min="32" max="32" width="5.7109375" style="6" customWidth="1"/>
    <col min="33" max="33" width="11.7109375" style="6" customWidth="1"/>
    <col min="34" max="34" width="5.5703125" style="6" customWidth="1"/>
    <col min="35" max="35" width="11.7109375" style="6" customWidth="1"/>
    <col min="36" max="36" width="5.5703125" style="6" customWidth="1"/>
    <col min="37" max="37" width="11.7109375" style="6" customWidth="1"/>
    <col min="38" max="38" width="5.5703125" style="6" customWidth="1"/>
    <col min="39" max="39" width="12.7109375" style="6" customWidth="1"/>
    <col min="40" max="16384" width="9.140625" style="6"/>
  </cols>
  <sheetData>
    <row r="1" spans="1:39" s="1" customFormat="1" ht="24.75" customHeight="1" x14ac:dyDescent="0.2">
      <c r="A1" s="508" t="s">
        <v>1573</v>
      </c>
      <c r="B1" s="509"/>
      <c r="C1" s="509"/>
      <c r="D1" s="509"/>
      <c r="E1" s="509"/>
      <c r="F1" s="509"/>
      <c r="G1" s="509"/>
      <c r="H1" s="509"/>
      <c r="I1" s="510"/>
      <c r="J1" s="2"/>
      <c r="K1" s="2"/>
      <c r="L1" s="2"/>
      <c r="M1" s="2"/>
      <c r="N1" s="2"/>
      <c r="V1" s="3"/>
      <c r="X1" s="468"/>
      <c r="Y1" s="465" t="s">
        <v>1612</v>
      </c>
      <c r="Z1" s="466"/>
      <c r="AA1" s="466"/>
      <c r="AB1" s="467"/>
      <c r="AE1" s="529" t="s">
        <v>1563</v>
      </c>
      <c r="AF1" s="529"/>
    </row>
    <row r="2" spans="1:39" s="1" customFormat="1" ht="12.75" x14ac:dyDescent="0.2">
      <c r="A2" s="57"/>
      <c r="B2" s="464"/>
      <c r="C2" s="22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P2" s="5"/>
      <c r="Q2" s="5"/>
      <c r="R2" s="5"/>
      <c r="S2" s="5"/>
      <c r="T2" s="5"/>
      <c r="U2" s="5"/>
      <c r="V2" s="3"/>
    </row>
    <row r="3" spans="1:39" s="1" customFormat="1" ht="21.75" customHeight="1" x14ac:dyDescent="0.2">
      <c r="A3" s="57"/>
      <c r="B3" s="464"/>
      <c r="C3" s="436" t="s">
        <v>1606</v>
      </c>
      <c r="D3" s="461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  <c r="P3" s="684"/>
      <c r="Q3" s="685"/>
      <c r="R3" s="685"/>
      <c r="S3" s="685"/>
      <c r="T3" s="685"/>
      <c r="U3" s="685"/>
      <c r="V3" s="685"/>
      <c r="W3" s="685"/>
      <c r="X3" s="686"/>
      <c r="Y3" s="3"/>
      <c r="Z3" s="3"/>
      <c r="AA3" s="41"/>
    </row>
    <row r="4" spans="1:39" ht="6.75" customHeight="1" x14ac:dyDescent="0.25">
      <c r="A4" s="58"/>
      <c r="B4" s="17"/>
    </row>
    <row r="5" spans="1:39" x14ac:dyDescent="0.25">
      <c r="A5" s="56"/>
      <c r="B5" s="491"/>
      <c r="C5" s="511" t="s">
        <v>1579</v>
      </c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</row>
    <row r="6" spans="1:39" ht="36" customHeight="1" x14ac:dyDescent="0.25">
      <c r="A6" s="58"/>
      <c r="B6" s="691" t="s">
        <v>1569</v>
      </c>
      <c r="C6" s="691"/>
      <c r="D6" s="691"/>
      <c r="E6" s="691"/>
      <c r="F6" s="691"/>
      <c r="G6" s="691"/>
      <c r="H6" s="691"/>
      <c r="I6" s="691"/>
      <c r="J6" s="691"/>
      <c r="K6" s="691"/>
      <c r="L6" s="691"/>
      <c r="M6" s="691"/>
      <c r="N6" s="691"/>
      <c r="O6" s="691"/>
      <c r="P6" s="691"/>
      <c r="Q6" s="691"/>
      <c r="R6" s="691"/>
      <c r="S6" s="691"/>
      <c r="T6" s="691"/>
      <c r="U6" s="691"/>
    </row>
    <row r="7" spans="1:39" ht="21" customHeight="1" x14ac:dyDescent="0.25">
      <c r="A7" s="65"/>
      <c r="B7" s="492"/>
      <c r="C7" s="309"/>
      <c r="D7" s="309"/>
      <c r="E7" s="309"/>
      <c r="F7" s="309"/>
      <c r="G7" s="309"/>
      <c r="H7" s="6"/>
      <c r="J7" s="309"/>
      <c r="N7" s="309"/>
      <c r="O7" s="309"/>
      <c r="P7" s="309"/>
      <c r="Q7" s="132"/>
      <c r="R7" s="64" t="s">
        <v>1574</v>
      </c>
      <c r="S7" s="309"/>
      <c r="T7" s="309"/>
      <c r="U7" s="309"/>
    </row>
    <row r="8" spans="1:39" ht="7.5" customHeight="1" x14ac:dyDescent="0.25">
      <c r="A8" s="65"/>
      <c r="B8" s="492"/>
      <c r="C8" s="309"/>
      <c r="D8" s="309"/>
      <c r="E8" s="309"/>
      <c r="F8" s="309"/>
      <c r="G8" s="309"/>
      <c r="H8" s="6"/>
      <c r="J8" s="309"/>
      <c r="K8" s="56"/>
      <c r="L8" s="64"/>
      <c r="M8" s="309"/>
      <c r="N8" s="309"/>
      <c r="O8" s="309"/>
      <c r="P8" s="309"/>
      <c r="Q8" s="309"/>
      <c r="R8" s="309"/>
      <c r="S8" s="309"/>
      <c r="T8" s="309"/>
      <c r="U8" s="309"/>
    </row>
    <row r="9" spans="1:39" x14ac:dyDescent="0.25">
      <c r="A9" s="58"/>
      <c r="B9" s="514" t="s">
        <v>1609</v>
      </c>
      <c r="C9" s="514"/>
      <c r="D9" s="514"/>
      <c r="E9" s="514"/>
      <c r="F9" s="514"/>
      <c r="G9" s="514"/>
      <c r="H9" s="514"/>
      <c r="I9" s="514"/>
      <c r="J9" s="514"/>
      <c r="K9" s="514"/>
      <c r="L9" s="514"/>
      <c r="M9" s="514"/>
      <c r="N9" s="514"/>
      <c r="O9" s="514"/>
      <c r="P9" s="514"/>
      <c r="Q9" s="514"/>
      <c r="R9" s="514"/>
      <c r="S9" s="514"/>
      <c r="T9" s="514"/>
      <c r="U9" s="514"/>
    </row>
    <row r="10" spans="1:39" ht="7.5" customHeight="1" thickBot="1" x14ac:dyDescent="0.3">
      <c r="A10" s="56"/>
      <c r="B10" s="493"/>
      <c r="C10" s="24"/>
      <c r="D10" s="9"/>
      <c r="E10" s="9"/>
      <c r="F10" s="9"/>
      <c r="G10" s="9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9" s="10" customFormat="1" ht="18" customHeight="1" x14ac:dyDescent="0.2">
      <c r="A11" s="669" t="s">
        <v>1565</v>
      </c>
      <c r="B11" s="672" t="s">
        <v>1531</v>
      </c>
      <c r="C11" s="675" t="s">
        <v>1349</v>
      </c>
      <c r="D11" s="678" t="s">
        <v>1611</v>
      </c>
      <c r="E11" s="679"/>
      <c r="F11" s="679"/>
      <c r="G11" s="679"/>
      <c r="H11" s="679"/>
      <c r="I11" s="679"/>
      <c r="J11" s="679"/>
      <c r="K11" s="679"/>
      <c r="L11" s="679"/>
      <c r="M11" s="679"/>
      <c r="N11" s="679"/>
      <c r="O11" s="679"/>
      <c r="P11" s="679"/>
      <c r="Q11" s="679"/>
      <c r="R11" s="679"/>
      <c r="S11" s="679"/>
      <c r="T11" s="679"/>
      <c r="U11" s="679"/>
      <c r="V11" s="679"/>
      <c r="W11" s="680"/>
      <c r="X11" s="596" t="s">
        <v>1578</v>
      </c>
      <c r="Y11" s="687"/>
      <c r="Z11" s="687"/>
      <c r="AA11" s="687"/>
      <c r="AB11" s="687"/>
      <c r="AC11" s="687"/>
      <c r="AD11" s="687"/>
      <c r="AE11" s="597"/>
      <c r="AF11" s="678" t="s">
        <v>1610</v>
      </c>
      <c r="AG11" s="679"/>
      <c r="AH11" s="679"/>
      <c r="AI11" s="679"/>
      <c r="AJ11" s="679"/>
      <c r="AK11" s="679"/>
      <c r="AL11" s="679"/>
      <c r="AM11" s="680"/>
    </row>
    <row r="12" spans="1:39" s="10" customFormat="1" ht="18" customHeight="1" thickBot="1" x14ac:dyDescent="0.25">
      <c r="A12" s="670"/>
      <c r="B12" s="673"/>
      <c r="C12" s="676"/>
      <c r="D12" s="681"/>
      <c r="E12" s="682"/>
      <c r="F12" s="682"/>
      <c r="G12" s="682"/>
      <c r="H12" s="682"/>
      <c r="I12" s="682"/>
      <c r="J12" s="682"/>
      <c r="K12" s="682"/>
      <c r="L12" s="682"/>
      <c r="M12" s="682"/>
      <c r="N12" s="682"/>
      <c r="O12" s="682"/>
      <c r="P12" s="682"/>
      <c r="Q12" s="682"/>
      <c r="R12" s="682"/>
      <c r="S12" s="682"/>
      <c r="T12" s="682"/>
      <c r="U12" s="682"/>
      <c r="V12" s="682"/>
      <c r="W12" s="683"/>
      <c r="X12" s="688"/>
      <c r="Y12" s="689"/>
      <c r="Z12" s="689"/>
      <c r="AA12" s="689"/>
      <c r="AB12" s="689"/>
      <c r="AC12" s="689"/>
      <c r="AD12" s="689"/>
      <c r="AE12" s="690"/>
      <c r="AF12" s="681"/>
      <c r="AG12" s="682"/>
      <c r="AH12" s="682"/>
      <c r="AI12" s="682"/>
      <c r="AJ12" s="682"/>
      <c r="AK12" s="682"/>
      <c r="AL12" s="682"/>
      <c r="AM12" s="683"/>
    </row>
    <row r="13" spans="1:39" s="10" customFormat="1" ht="18" customHeight="1" thickBot="1" x14ac:dyDescent="0.25">
      <c r="A13" s="670"/>
      <c r="B13" s="673"/>
      <c r="C13" s="676"/>
      <c r="D13" s="666" t="s">
        <v>1369</v>
      </c>
      <c r="E13" s="667"/>
      <c r="F13" s="666" t="s">
        <v>1370</v>
      </c>
      <c r="G13" s="668"/>
      <c r="H13" s="667" t="s">
        <v>1371</v>
      </c>
      <c r="I13" s="668"/>
      <c r="J13" s="666" t="s">
        <v>1369</v>
      </c>
      <c r="K13" s="667"/>
      <c r="L13" s="666" t="s">
        <v>1370</v>
      </c>
      <c r="M13" s="668"/>
      <c r="N13" s="667" t="s">
        <v>1371</v>
      </c>
      <c r="O13" s="668"/>
      <c r="P13" s="666" t="s">
        <v>1369</v>
      </c>
      <c r="Q13" s="667"/>
      <c r="R13" s="666" t="s">
        <v>1370</v>
      </c>
      <c r="S13" s="668"/>
      <c r="T13" s="667" t="s">
        <v>1371</v>
      </c>
      <c r="U13" s="668"/>
      <c r="V13" s="562" t="s">
        <v>384</v>
      </c>
      <c r="W13" s="564"/>
      <c r="X13" s="667" t="s">
        <v>1369</v>
      </c>
      <c r="Y13" s="667"/>
      <c r="Z13" s="666" t="s">
        <v>1370</v>
      </c>
      <c r="AA13" s="668"/>
      <c r="AB13" s="667" t="s">
        <v>1371</v>
      </c>
      <c r="AC13" s="668"/>
      <c r="AD13" s="562" t="s">
        <v>384</v>
      </c>
      <c r="AE13" s="564"/>
      <c r="AF13" s="666" t="s">
        <v>1369</v>
      </c>
      <c r="AG13" s="667"/>
      <c r="AH13" s="666" t="s">
        <v>1370</v>
      </c>
      <c r="AI13" s="668"/>
      <c r="AJ13" s="667" t="s">
        <v>1371</v>
      </c>
      <c r="AK13" s="668"/>
      <c r="AL13" s="562" t="s">
        <v>384</v>
      </c>
      <c r="AM13" s="564"/>
    </row>
    <row r="14" spans="1:39" s="11" customFormat="1" ht="18.75" thickBot="1" x14ac:dyDescent="0.25">
      <c r="A14" s="671"/>
      <c r="B14" s="674"/>
      <c r="C14" s="677"/>
      <c r="D14" s="331" t="s">
        <v>1353</v>
      </c>
      <c r="E14" s="332" t="s">
        <v>1354</v>
      </c>
      <c r="F14" s="331" t="s">
        <v>1353</v>
      </c>
      <c r="G14" s="333" t="s">
        <v>1354</v>
      </c>
      <c r="H14" s="333" t="s">
        <v>1353</v>
      </c>
      <c r="I14" s="333" t="s">
        <v>1354</v>
      </c>
      <c r="J14" s="331" t="s">
        <v>1353</v>
      </c>
      <c r="K14" s="332" t="s">
        <v>1354</v>
      </c>
      <c r="L14" s="331" t="s">
        <v>1353</v>
      </c>
      <c r="M14" s="333" t="s">
        <v>1354</v>
      </c>
      <c r="N14" s="333" t="s">
        <v>1353</v>
      </c>
      <c r="O14" s="333" t="s">
        <v>1354</v>
      </c>
      <c r="P14" s="488" t="s">
        <v>1353</v>
      </c>
      <c r="Q14" s="489" t="s">
        <v>1354</v>
      </c>
      <c r="R14" s="488" t="s">
        <v>1353</v>
      </c>
      <c r="S14" s="489" t="s">
        <v>1354</v>
      </c>
      <c r="T14" s="488" t="s">
        <v>1353</v>
      </c>
      <c r="U14" s="489" t="s">
        <v>1354</v>
      </c>
      <c r="V14" s="486" t="s">
        <v>1353</v>
      </c>
      <c r="W14" s="487" t="s">
        <v>1354</v>
      </c>
      <c r="X14" s="488" t="s">
        <v>1353</v>
      </c>
      <c r="Y14" s="489" t="s">
        <v>1354</v>
      </c>
      <c r="Z14" s="488" t="s">
        <v>1353</v>
      </c>
      <c r="AA14" s="489" t="s">
        <v>1354</v>
      </c>
      <c r="AB14" s="488" t="s">
        <v>1353</v>
      </c>
      <c r="AC14" s="489" t="s">
        <v>1354</v>
      </c>
      <c r="AD14" s="486" t="s">
        <v>1353</v>
      </c>
      <c r="AE14" s="487" t="s">
        <v>1354</v>
      </c>
      <c r="AF14" s="488" t="s">
        <v>1353</v>
      </c>
      <c r="AG14" s="489" t="s">
        <v>1354</v>
      </c>
      <c r="AH14" s="488" t="s">
        <v>1353</v>
      </c>
      <c r="AI14" s="489" t="s">
        <v>1354</v>
      </c>
      <c r="AJ14" s="488" t="s">
        <v>1353</v>
      </c>
      <c r="AK14" s="489" t="s">
        <v>1354</v>
      </c>
      <c r="AL14" s="486" t="s">
        <v>1353</v>
      </c>
      <c r="AM14" s="487" t="s">
        <v>1354</v>
      </c>
    </row>
    <row r="15" spans="1:39" s="273" customFormat="1" ht="12.75" thickBot="1" x14ac:dyDescent="0.25">
      <c r="A15" s="334"/>
      <c r="B15" s="494"/>
      <c r="C15" s="335"/>
      <c r="D15" s="336"/>
      <c r="E15" s="337"/>
      <c r="F15" s="336"/>
      <c r="G15" s="338"/>
      <c r="H15" s="339"/>
      <c r="I15" s="340"/>
      <c r="J15" s="336"/>
      <c r="K15" s="337"/>
      <c r="L15" s="336"/>
      <c r="M15" s="338"/>
      <c r="N15" s="339"/>
      <c r="O15" s="340"/>
      <c r="P15" s="341"/>
      <c r="Q15" s="342"/>
      <c r="R15" s="341"/>
      <c r="S15" s="342"/>
      <c r="T15" s="341"/>
      <c r="U15" s="342"/>
      <c r="V15" s="341"/>
      <c r="W15" s="342"/>
      <c r="X15" s="341"/>
      <c r="Y15" s="342"/>
      <c r="Z15" s="341"/>
      <c r="AA15" s="342"/>
      <c r="AB15" s="341"/>
      <c r="AC15" s="482"/>
      <c r="AD15" s="481"/>
      <c r="AE15" s="475"/>
      <c r="AF15" s="341"/>
      <c r="AG15" s="342"/>
      <c r="AH15" s="341"/>
      <c r="AI15" s="342"/>
      <c r="AJ15" s="341"/>
      <c r="AK15" s="342"/>
      <c r="AL15" s="483"/>
      <c r="AM15" s="475"/>
    </row>
    <row r="16" spans="1:39" s="1" customFormat="1" ht="22.5" x14ac:dyDescent="0.2">
      <c r="A16" s="428">
        <v>1</v>
      </c>
      <c r="B16" s="495" t="s">
        <v>1529</v>
      </c>
      <c r="C16" s="343" t="s">
        <v>1530</v>
      </c>
      <c r="D16" s="344">
        <f>'План-ДСГ-MDC-A'!E51</f>
        <v>0</v>
      </c>
      <c r="E16" s="298">
        <f>'План-ДСГ-MDC-A'!F51</f>
        <v>0</v>
      </c>
      <c r="F16" s="344">
        <f>'План-ДСГ-MDC-A'!E52</f>
        <v>0</v>
      </c>
      <c r="G16" s="345">
        <f>'План-ДСГ-MDC-A'!F52</f>
        <v>0</v>
      </c>
      <c r="H16" s="346">
        <f>'План-ДСГ-MDC-A'!E53</f>
        <v>0</v>
      </c>
      <c r="I16" s="345">
        <f>'План-ДСГ-MDC-A'!F53</f>
        <v>0</v>
      </c>
      <c r="J16" s="344">
        <f>'План-ДСГ-MDC-A'!H51</f>
        <v>0</v>
      </c>
      <c r="K16" s="298">
        <f>'План-ДСГ-MDC-A'!I51</f>
        <v>0</v>
      </c>
      <c r="L16" s="344">
        <f>'План-ДСГ-MDC-A'!H52</f>
        <v>0</v>
      </c>
      <c r="M16" s="345">
        <f>'План-ДСГ-MDC-A'!I52</f>
        <v>0</v>
      </c>
      <c r="N16" s="346">
        <f>'План-ДСГ-MDC-A'!H53</f>
        <v>0</v>
      </c>
      <c r="O16" s="347">
        <f>'План-ДСГ-MDC-A'!I53</f>
        <v>0</v>
      </c>
      <c r="P16" s="344">
        <f t="shared" ref="P16:U16" si="0">D16+J16</f>
        <v>0</v>
      </c>
      <c r="Q16" s="285">
        <f t="shared" si="0"/>
        <v>0</v>
      </c>
      <c r="R16" s="344">
        <f t="shared" si="0"/>
        <v>0</v>
      </c>
      <c r="S16" s="347">
        <f t="shared" si="0"/>
        <v>0</v>
      </c>
      <c r="T16" s="346">
        <f t="shared" si="0"/>
        <v>0</v>
      </c>
      <c r="U16" s="347">
        <f t="shared" si="0"/>
        <v>0</v>
      </c>
      <c r="V16" s="469">
        <f>P16+R16+T16</f>
        <v>0</v>
      </c>
      <c r="W16" s="470">
        <f>Q16+S16+U16</f>
        <v>0</v>
      </c>
      <c r="X16" s="346">
        <f>'План-ДСГ-MDC-A'!N51</f>
        <v>0</v>
      </c>
      <c r="Y16" s="348">
        <f>'План-ДСГ-MDC-A'!O51</f>
        <v>0</v>
      </c>
      <c r="Z16" s="349">
        <f>'План-ДСГ-MDC-A'!N52</f>
        <v>0</v>
      </c>
      <c r="AA16" s="350">
        <f>'План-ДСГ-MDC-A'!O52</f>
        <v>0</v>
      </c>
      <c r="AB16" s="297">
        <f>'План-ДСГ-MDC-A'!N53</f>
        <v>0</v>
      </c>
      <c r="AC16" s="300">
        <f>'План-ДСГ-MDC-A'!O53</f>
        <v>0</v>
      </c>
      <c r="AD16" s="469">
        <f>X16+Z16+AB16</f>
        <v>0</v>
      </c>
      <c r="AE16" s="470">
        <f>Y16+AA16+AC16</f>
        <v>0</v>
      </c>
      <c r="AF16" s="344">
        <f>'План-ДСГ-MDC-A'!Q51</f>
        <v>0</v>
      </c>
      <c r="AG16" s="297">
        <f>'План-ДСГ-MDC-A'!R51</f>
        <v>0</v>
      </c>
      <c r="AH16" s="351">
        <f>'План-ДСГ-MDC-A'!Q52</f>
        <v>0</v>
      </c>
      <c r="AI16" s="352">
        <f>'План-ДСГ-MDC-A'!R52</f>
        <v>0</v>
      </c>
      <c r="AJ16" s="297">
        <f>'План-ДСГ-MDC-A'!Q53</f>
        <v>0</v>
      </c>
      <c r="AK16" s="352">
        <f>'План-ДСГ-MDC-A'!R53</f>
        <v>0</v>
      </c>
      <c r="AL16" s="469">
        <f>AF16+AH16+AJ16</f>
        <v>0</v>
      </c>
      <c r="AM16" s="470">
        <f>AG16+AI16+AK16</f>
        <v>0</v>
      </c>
    </row>
    <row r="17" spans="1:39" s="1" customFormat="1" ht="22.5" x14ac:dyDescent="0.2">
      <c r="A17" s="428">
        <v>2</v>
      </c>
      <c r="B17" s="495" t="s">
        <v>1376</v>
      </c>
      <c r="C17" s="343" t="s">
        <v>1377</v>
      </c>
      <c r="D17" s="344">
        <f>'План-ДСГ-MDC-B'!E75</f>
        <v>0</v>
      </c>
      <c r="E17" s="298">
        <f>'План-ДСГ-MDC-B'!F75</f>
        <v>0</v>
      </c>
      <c r="F17" s="344">
        <f>'План-ДСГ-MDC-B'!E76</f>
        <v>0</v>
      </c>
      <c r="G17" s="345">
        <f>'План-ДСГ-MDC-B'!F76</f>
        <v>0</v>
      </c>
      <c r="H17" s="346">
        <f>'План-ДСГ-MDC-B'!E77</f>
        <v>0</v>
      </c>
      <c r="I17" s="345">
        <f>'План-ДСГ-MDC-B'!F77</f>
        <v>0</v>
      </c>
      <c r="J17" s="344">
        <f>'План-ДСГ-MDC-B'!H75</f>
        <v>0</v>
      </c>
      <c r="K17" s="298">
        <f>'План-ДСГ-MDC-B'!I75</f>
        <v>0</v>
      </c>
      <c r="L17" s="344">
        <f>'План-ДСГ-MDC-B'!H76</f>
        <v>0</v>
      </c>
      <c r="M17" s="345">
        <f>'План-ДСГ-MDC-B'!I76</f>
        <v>0</v>
      </c>
      <c r="N17" s="346">
        <f>'План-ДСГ-MDC-B'!H77</f>
        <v>0</v>
      </c>
      <c r="O17" s="347">
        <f>'План-ДСГ-MDC-B'!I77</f>
        <v>0</v>
      </c>
      <c r="P17" s="344">
        <f>'План-ДСГ-MDC-B'!K75</f>
        <v>0</v>
      </c>
      <c r="Q17" s="285">
        <f>'План-ДСГ-MDC-B'!L75</f>
        <v>0</v>
      </c>
      <c r="R17" s="353">
        <f>'План-ДСГ-MDC-B'!K76</f>
        <v>0</v>
      </c>
      <c r="S17" s="347">
        <f>'План-ДСГ-MDC-B'!L76</f>
        <v>0</v>
      </c>
      <c r="T17" s="298">
        <f>'План-ДСГ-MDC-B'!K77</f>
        <v>0</v>
      </c>
      <c r="U17" s="347">
        <f>'План-ДСГ-MDC-B'!L77</f>
        <v>0</v>
      </c>
      <c r="V17" s="471">
        <f t="shared" ref="V17:V40" si="1">P17+R17+T17</f>
        <v>0</v>
      </c>
      <c r="W17" s="472">
        <f t="shared" ref="W17:W40" si="2">Q17+S17+U17</f>
        <v>0</v>
      </c>
      <c r="X17" s="346">
        <f>'План-ДСГ-MDC-B'!N75</f>
        <v>0</v>
      </c>
      <c r="Y17" s="285">
        <f>'План-ДСГ-MDC-B'!O75</f>
        <v>0</v>
      </c>
      <c r="Z17" s="353">
        <f>'План-ДСГ-MDC-B'!N76</f>
        <v>0</v>
      </c>
      <c r="AA17" s="347">
        <f>'План-ДСГ-MDC-B'!O76</f>
        <v>0</v>
      </c>
      <c r="AB17" s="298">
        <f>'План-ДСГ-MDC-B'!N77</f>
        <v>0</v>
      </c>
      <c r="AC17" s="285">
        <f>'План-ДСГ-MDC-B'!O77</f>
        <v>0</v>
      </c>
      <c r="AD17" s="471">
        <f t="shared" ref="AD17:AD40" si="3">X17+Z17+AB17</f>
        <v>0</v>
      </c>
      <c r="AE17" s="472">
        <f t="shared" ref="AE17:AE40" si="4">Y17+AA17+AC17</f>
        <v>0</v>
      </c>
      <c r="AF17" s="344">
        <f>'План-ДСГ-MDC-B'!Q75</f>
        <v>0</v>
      </c>
      <c r="AG17" s="298">
        <f>'План-ДСГ-MDC-B'!R75</f>
        <v>0</v>
      </c>
      <c r="AH17" s="344">
        <f>'План-ДСГ-MDC-B'!Q76</f>
        <v>0</v>
      </c>
      <c r="AI17" s="347">
        <f>'План-ДСГ-MDC-B'!R76</f>
        <v>0</v>
      </c>
      <c r="AJ17" s="298">
        <f>'План-ДСГ-MDC-B'!Q77</f>
        <v>0</v>
      </c>
      <c r="AK17" s="347">
        <f>'План-ДСГ-MDC-B'!R77</f>
        <v>0</v>
      </c>
      <c r="AL17" s="471">
        <f t="shared" ref="AL17:AL40" si="5">AF17+AH17+AJ17</f>
        <v>0</v>
      </c>
      <c r="AM17" s="472">
        <f t="shared" ref="AM17:AM40" si="6">AG17+AI17+AK17</f>
        <v>0</v>
      </c>
    </row>
    <row r="18" spans="1:39" s="1" customFormat="1" ht="24" x14ac:dyDescent="0.2">
      <c r="A18" s="428">
        <v>3</v>
      </c>
      <c r="B18" s="495" t="s">
        <v>1642</v>
      </c>
      <c r="C18" s="343" t="s">
        <v>1405</v>
      </c>
      <c r="D18" s="344">
        <f>'План-ДСГ-MDC-C'!E56</f>
        <v>0</v>
      </c>
      <c r="E18" s="298">
        <f>'План-ДСГ-MDC-C'!F56</f>
        <v>0</v>
      </c>
      <c r="F18" s="344">
        <f>'План-ДСГ-MDC-C'!E57</f>
        <v>0</v>
      </c>
      <c r="G18" s="345">
        <f>'План-ДСГ-MDC-C'!F57</f>
        <v>0</v>
      </c>
      <c r="H18" s="346">
        <f>'План-ДСГ-MDC-C'!E58</f>
        <v>0</v>
      </c>
      <c r="I18" s="345">
        <f>'План-ДСГ-MDC-C'!F58</f>
        <v>0</v>
      </c>
      <c r="J18" s="344">
        <f>'План-ДСГ-MDC-C'!H56</f>
        <v>0</v>
      </c>
      <c r="K18" s="298">
        <f>'План-ДСГ-MDC-C'!I56</f>
        <v>0</v>
      </c>
      <c r="L18" s="344">
        <f>'План-ДСГ-MDC-C'!H57</f>
        <v>0</v>
      </c>
      <c r="M18" s="345">
        <f>'План-ДСГ-MDC-C'!I57</f>
        <v>0</v>
      </c>
      <c r="N18" s="346">
        <f>'План-ДСГ-MDC-C'!H58</f>
        <v>0</v>
      </c>
      <c r="O18" s="347">
        <f>'План-ДСГ-MDC-C'!I58</f>
        <v>0</v>
      </c>
      <c r="P18" s="344">
        <f>'План-ДСГ-MDC-C'!K56</f>
        <v>0</v>
      </c>
      <c r="Q18" s="285">
        <f>'План-ДСГ-MDC-C'!L56</f>
        <v>0</v>
      </c>
      <c r="R18" s="353">
        <f>'План-ДСГ-MDC-C'!K57</f>
        <v>0</v>
      </c>
      <c r="S18" s="347">
        <f>'План-ДСГ-MDC-C'!L57</f>
        <v>0</v>
      </c>
      <c r="T18" s="298">
        <f>'План-ДСГ-MDC-C'!K58</f>
        <v>0</v>
      </c>
      <c r="U18" s="347">
        <f>'План-ДСГ-MDC-C'!L58</f>
        <v>0</v>
      </c>
      <c r="V18" s="471">
        <f t="shared" si="1"/>
        <v>0</v>
      </c>
      <c r="W18" s="472">
        <f t="shared" si="2"/>
        <v>0</v>
      </c>
      <c r="X18" s="346">
        <f>'План-ДСГ-MDC-C'!N56</f>
        <v>0</v>
      </c>
      <c r="Y18" s="285">
        <f>'План-ДСГ-MDC-C'!O56</f>
        <v>0</v>
      </c>
      <c r="Z18" s="353">
        <f>'План-ДСГ-MDC-C'!N57</f>
        <v>0</v>
      </c>
      <c r="AA18" s="347">
        <f>'План-ДСГ-MDC-C'!O57</f>
        <v>0</v>
      </c>
      <c r="AB18" s="298">
        <f>'План-ДСГ-MDC-C'!N58</f>
        <v>0</v>
      </c>
      <c r="AC18" s="285">
        <f>'План-ДСГ-MDC-C'!O58</f>
        <v>0</v>
      </c>
      <c r="AD18" s="471">
        <f t="shared" si="3"/>
        <v>0</v>
      </c>
      <c r="AE18" s="472">
        <f t="shared" si="4"/>
        <v>0</v>
      </c>
      <c r="AF18" s="344">
        <f>'План-ДСГ-MDC-C'!Q56</f>
        <v>0</v>
      </c>
      <c r="AG18" s="298">
        <f>'План-ДСГ-MDC-C'!R56</f>
        <v>0</v>
      </c>
      <c r="AH18" s="344">
        <f>'План-ДСГ-MDC-C'!Q57</f>
        <v>0</v>
      </c>
      <c r="AI18" s="347">
        <f>'План-ДСГ-MDC-C'!R57</f>
        <v>0</v>
      </c>
      <c r="AJ18" s="298">
        <f>'План-ДСГ-MDC-C'!Q58</f>
        <v>0</v>
      </c>
      <c r="AK18" s="347">
        <f>'План-ДСГ-MDC-C'!R58</f>
        <v>0</v>
      </c>
      <c r="AL18" s="471">
        <f t="shared" si="5"/>
        <v>0</v>
      </c>
      <c r="AM18" s="472">
        <f t="shared" si="6"/>
        <v>0</v>
      </c>
    </row>
    <row r="19" spans="1:39" s="1" customFormat="1" ht="22.5" customHeight="1" x14ac:dyDescent="0.2">
      <c r="A19" s="428">
        <v>4</v>
      </c>
      <c r="B19" s="495" t="s">
        <v>1410</v>
      </c>
      <c r="C19" s="343" t="s">
        <v>1409</v>
      </c>
      <c r="D19" s="344">
        <f>'План-ДСГ-MDC-D'!E50</f>
        <v>0</v>
      </c>
      <c r="E19" s="298">
        <f>'План-ДСГ-MDC-D'!F50</f>
        <v>0</v>
      </c>
      <c r="F19" s="344">
        <f>'План-ДСГ-MDC-D'!E51</f>
        <v>0</v>
      </c>
      <c r="G19" s="345">
        <f>'План-ДСГ-MDC-D'!F51</f>
        <v>0</v>
      </c>
      <c r="H19" s="346">
        <f>'План-ДСГ-MDC-D'!E52</f>
        <v>0</v>
      </c>
      <c r="I19" s="345">
        <f>'План-ДСГ-MDC-D'!F52</f>
        <v>0</v>
      </c>
      <c r="J19" s="344">
        <f>'План-ДСГ-MDC-D'!H50</f>
        <v>0</v>
      </c>
      <c r="K19" s="298">
        <f>'План-ДСГ-MDC-D'!I50</f>
        <v>0</v>
      </c>
      <c r="L19" s="344">
        <f>'План-ДСГ-MDC-D'!H51</f>
        <v>0</v>
      </c>
      <c r="M19" s="345">
        <f>'План-ДСГ-MDC-D'!I51</f>
        <v>0</v>
      </c>
      <c r="N19" s="346">
        <f>'План-ДСГ-MDC-D'!H52</f>
        <v>0</v>
      </c>
      <c r="O19" s="347">
        <f>'План-ДСГ-MDC-D'!I52</f>
        <v>0</v>
      </c>
      <c r="P19" s="344">
        <f>'План-ДСГ-MDC-D'!K50</f>
        <v>0</v>
      </c>
      <c r="Q19" s="285">
        <f>'План-ДСГ-MDC-D'!L50</f>
        <v>0</v>
      </c>
      <c r="R19" s="353">
        <f>'План-ДСГ-MDC-D'!K51</f>
        <v>0</v>
      </c>
      <c r="S19" s="347">
        <f>'План-ДСГ-MDC-D'!L51</f>
        <v>0</v>
      </c>
      <c r="T19" s="298">
        <f>'План-ДСГ-MDC-D'!K52</f>
        <v>0</v>
      </c>
      <c r="U19" s="347">
        <f>'План-ДСГ-MDC-D'!L52</f>
        <v>0</v>
      </c>
      <c r="V19" s="471">
        <f t="shared" si="1"/>
        <v>0</v>
      </c>
      <c r="W19" s="472">
        <f t="shared" si="2"/>
        <v>0</v>
      </c>
      <c r="X19" s="346">
        <f>'План-ДСГ-MDC-D'!N50</f>
        <v>0</v>
      </c>
      <c r="Y19" s="285">
        <f>'План-ДСГ-MDC-D'!O50</f>
        <v>0</v>
      </c>
      <c r="Z19" s="353">
        <f>'План-ДСГ-MDC-D'!N51</f>
        <v>0</v>
      </c>
      <c r="AA19" s="347">
        <f>'План-ДСГ-MDC-D'!O51</f>
        <v>0</v>
      </c>
      <c r="AB19" s="298">
        <f>'План-ДСГ-MDC-D'!N52</f>
        <v>0</v>
      </c>
      <c r="AC19" s="285">
        <f>'План-ДСГ-MDC-D'!O52</f>
        <v>0</v>
      </c>
      <c r="AD19" s="471">
        <f t="shared" si="3"/>
        <v>0</v>
      </c>
      <c r="AE19" s="472">
        <f t="shared" si="4"/>
        <v>0</v>
      </c>
      <c r="AF19" s="344">
        <f>'План-ДСГ-MDC-D'!Q50</f>
        <v>0</v>
      </c>
      <c r="AG19" s="298">
        <f>'План-ДСГ-MDC-D'!R50</f>
        <v>0</v>
      </c>
      <c r="AH19" s="344">
        <f>'План-ДСГ-MDC-D'!Q51</f>
        <v>0</v>
      </c>
      <c r="AI19" s="347">
        <f>'План-ДСГ-MDC-D'!R51</f>
        <v>0</v>
      </c>
      <c r="AJ19" s="298">
        <f>'План-ДСГ-MDC-D'!Q52</f>
        <v>0</v>
      </c>
      <c r="AK19" s="347">
        <f>'План-ДСГ-MDC-D'!R52</f>
        <v>0</v>
      </c>
      <c r="AL19" s="471">
        <f t="shared" si="5"/>
        <v>0</v>
      </c>
      <c r="AM19" s="472">
        <f t="shared" si="6"/>
        <v>0</v>
      </c>
    </row>
    <row r="20" spans="1:39" s="1" customFormat="1" ht="24" x14ac:dyDescent="0.2">
      <c r="A20" s="428">
        <v>5</v>
      </c>
      <c r="B20" s="495" t="s">
        <v>1643</v>
      </c>
      <c r="C20" s="343" t="s">
        <v>1532</v>
      </c>
      <c r="D20" s="344">
        <f>'План-ДСГ-MDC-E'!E67</f>
        <v>0</v>
      </c>
      <c r="E20" s="298">
        <f>'План-ДСГ-MDC-E'!F67</f>
        <v>0</v>
      </c>
      <c r="F20" s="344">
        <f>'План-ДСГ-MDC-E'!E68</f>
        <v>0</v>
      </c>
      <c r="G20" s="345">
        <f>'План-ДСГ-MDC-E'!F68</f>
        <v>0</v>
      </c>
      <c r="H20" s="346">
        <f>'План-ДСГ-MDC-E'!E69</f>
        <v>0</v>
      </c>
      <c r="I20" s="345">
        <f>'План-ДСГ-MDC-E'!F69</f>
        <v>0</v>
      </c>
      <c r="J20" s="344">
        <f>'План-ДСГ-MDC-E'!H67</f>
        <v>0</v>
      </c>
      <c r="K20" s="298">
        <f>'План-ДСГ-MDC-E'!I67</f>
        <v>0</v>
      </c>
      <c r="L20" s="344">
        <f>'План-ДСГ-MDC-E'!H68</f>
        <v>0</v>
      </c>
      <c r="M20" s="345">
        <f>'План-ДСГ-MDC-E'!I68</f>
        <v>0</v>
      </c>
      <c r="N20" s="346">
        <f>'План-ДСГ-MDC-E'!H69</f>
        <v>0</v>
      </c>
      <c r="O20" s="347">
        <f>'План-ДСГ-MDC-E'!I69</f>
        <v>0</v>
      </c>
      <c r="P20" s="344">
        <f>'План-ДСГ-MDC-E'!K67</f>
        <v>0</v>
      </c>
      <c r="Q20" s="285">
        <f>'План-ДСГ-MDC-E'!L67</f>
        <v>0</v>
      </c>
      <c r="R20" s="353">
        <f>'План-ДСГ-MDC-E'!K68</f>
        <v>0</v>
      </c>
      <c r="S20" s="347">
        <f>'План-ДСГ-MDC-E'!L68</f>
        <v>0</v>
      </c>
      <c r="T20" s="298">
        <f>'План-ДСГ-MDC-E'!K69</f>
        <v>0</v>
      </c>
      <c r="U20" s="347">
        <f>'План-ДСГ-MDC-E'!L69</f>
        <v>0</v>
      </c>
      <c r="V20" s="471">
        <f t="shared" si="1"/>
        <v>0</v>
      </c>
      <c r="W20" s="472">
        <f t="shared" si="2"/>
        <v>0</v>
      </c>
      <c r="X20" s="346">
        <f>'План-ДСГ-MDC-E'!N67</f>
        <v>0</v>
      </c>
      <c r="Y20" s="285">
        <f>'План-ДСГ-MDC-E'!O67</f>
        <v>0</v>
      </c>
      <c r="Z20" s="353">
        <f>'План-ДСГ-MDC-E'!N68</f>
        <v>0</v>
      </c>
      <c r="AA20" s="347">
        <f>'План-ДСГ-MDC-E'!O68</f>
        <v>0</v>
      </c>
      <c r="AB20" s="298">
        <f>'План-ДСГ-MDC-E'!N69</f>
        <v>0</v>
      </c>
      <c r="AC20" s="285">
        <f>'План-ДСГ-MDC-E'!O69</f>
        <v>0</v>
      </c>
      <c r="AD20" s="471">
        <f t="shared" si="3"/>
        <v>0</v>
      </c>
      <c r="AE20" s="472">
        <f t="shared" si="4"/>
        <v>0</v>
      </c>
      <c r="AF20" s="344">
        <f>'План-ДСГ-MDC-E'!Q67</f>
        <v>0</v>
      </c>
      <c r="AG20" s="298">
        <f>'План-ДСГ-MDC-E'!R67</f>
        <v>0</v>
      </c>
      <c r="AH20" s="344">
        <f>'План-ДСГ-MDC-E'!Q68</f>
        <v>0</v>
      </c>
      <c r="AI20" s="347">
        <f>'План-ДСГ-MDC-E'!R68</f>
        <v>0</v>
      </c>
      <c r="AJ20" s="298">
        <f>'План-ДСГ-MDC-E'!Q69</f>
        <v>0</v>
      </c>
      <c r="AK20" s="347">
        <f>'План-ДСГ-MDC-E'!R69</f>
        <v>0</v>
      </c>
      <c r="AL20" s="471">
        <f t="shared" si="5"/>
        <v>0</v>
      </c>
      <c r="AM20" s="472">
        <f t="shared" si="6"/>
        <v>0</v>
      </c>
    </row>
    <row r="21" spans="1:39" s="1" customFormat="1" ht="36" x14ac:dyDescent="0.2">
      <c r="A21" s="428">
        <v>6</v>
      </c>
      <c r="B21" s="495" t="s">
        <v>1650</v>
      </c>
      <c r="C21" s="343" t="s">
        <v>1533</v>
      </c>
      <c r="D21" s="344">
        <f>'План-ДСГ-MDC-F'!E106</f>
        <v>0</v>
      </c>
      <c r="E21" s="298">
        <f>'План-ДСГ-MDC-F'!F106</f>
        <v>0</v>
      </c>
      <c r="F21" s="344">
        <f>'План-ДСГ-MDC-F'!E107</f>
        <v>0</v>
      </c>
      <c r="G21" s="345">
        <f>'План-ДСГ-MDC-F'!F107</f>
        <v>0</v>
      </c>
      <c r="H21" s="346">
        <f>'План-ДСГ-MDC-F'!E108</f>
        <v>0</v>
      </c>
      <c r="I21" s="345">
        <f>'План-ДСГ-MDC-F'!F108</f>
        <v>0</v>
      </c>
      <c r="J21" s="344">
        <f>'План-ДСГ-MDC-F'!H106</f>
        <v>0</v>
      </c>
      <c r="K21" s="298">
        <f>'План-ДСГ-MDC-F'!I106</f>
        <v>0</v>
      </c>
      <c r="L21" s="344">
        <f>'План-ДСГ-MDC-F'!H107</f>
        <v>0</v>
      </c>
      <c r="M21" s="345">
        <f>'План-ДСГ-MDC-F'!I107</f>
        <v>0</v>
      </c>
      <c r="N21" s="346">
        <f>'План-ДСГ-MDC-F'!H108</f>
        <v>0</v>
      </c>
      <c r="O21" s="347">
        <f>'План-ДСГ-MDC-F'!I108</f>
        <v>0</v>
      </c>
      <c r="P21" s="344">
        <f>'План-ДСГ-MDC-F'!K106</f>
        <v>0</v>
      </c>
      <c r="Q21" s="285">
        <f>'План-ДСГ-MDC-F'!L106</f>
        <v>0</v>
      </c>
      <c r="R21" s="353">
        <f>'План-ДСГ-MDC-F'!K107</f>
        <v>0</v>
      </c>
      <c r="S21" s="347">
        <f>'План-ДСГ-MDC-F'!L107</f>
        <v>0</v>
      </c>
      <c r="T21" s="298">
        <f>'План-ДСГ-MDC-F'!K108</f>
        <v>0</v>
      </c>
      <c r="U21" s="347">
        <f>'План-ДСГ-MDC-F'!L108</f>
        <v>0</v>
      </c>
      <c r="V21" s="471">
        <f t="shared" si="1"/>
        <v>0</v>
      </c>
      <c r="W21" s="472">
        <f t="shared" si="2"/>
        <v>0</v>
      </c>
      <c r="X21" s="346">
        <f>'План-ДСГ-MDC-F'!N106</f>
        <v>0</v>
      </c>
      <c r="Y21" s="285">
        <f>'План-ДСГ-MDC-F'!O106</f>
        <v>0</v>
      </c>
      <c r="Z21" s="353">
        <f>'План-ДСГ-MDC-F'!N107</f>
        <v>0</v>
      </c>
      <c r="AA21" s="347">
        <f>'План-ДСГ-MDC-F'!O107</f>
        <v>0</v>
      </c>
      <c r="AB21" s="298">
        <f>'План-ДСГ-MDC-F'!N108</f>
        <v>0</v>
      </c>
      <c r="AC21" s="285">
        <f>'План-ДСГ-MDC-F'!O108</f>
        <v>0</v>
      </c>
      <c r="AD21" s="471">
        <f t="shared" si="3"/>
        <v>0</v>
      </c>
      <c r="AE21" s="472">
        <f t="shared" si="4"/>
        <v>0</v>
      </c>
      <c r="AF21" s="344">
        <f>'План-ДСГ-MDC-F'!Q106</f>
        <v>0</v>
      </c>
      <c r="AG21" s="298">
        <f>'План-ДСГ-MDC-F'!R106</f>
        <v>0</v>
      </c>
      <c r="AH21" s="344">
        <f>'План-ДСГ-MDC-F'!Q107</f>
        <v>0</v>
      </c>
      <c r="AI21" s="347">
        <f>'План-ДСГ-MDC-F'!R107</f>
        <v>0</v>
      </c>
      <c r="AJ21" s="298">
        <f>'План-ДСГ-MDC-F'!Q108</f>
        <v>0</v>
      </c>
      <c r="AK21" s="347">
        <f>'План-ДСГ-MDC-F'!R108</f>
        <v>0</v>
      </c>
      <c r="AL21" s="471">
        <f t="shared" si="5"/>
        <v>0</v>
      </c>
      <c r="AM21" s="472">
        <f t="shared" si="6"/>
        <v>0</v>
      </c>
    </row>
    <row r="22" spans="1:39" s="1" customFormat="1" ht="24" x14ac:dyDescent="0.2">
      <c r="A22" s="428">
        <v>7</v>
      </c>
      <c r="B22" s="495" t="s">
        <v>1644</v>
      </c>
      <c r="C22" s="343" t="s">
        <v>1368</v>
      </c>
      <c r="D22" s="344">
        <f>'План-ДСГ-MDC-G'!E75</f>
        <v>0</v>
      </c>
      <c r="E22" s="298">
        <f>'План-ДСГ-MDC-G'!F75</f>
        <v>0</v>
      </c>
      <c r="F22" s="344">
        <f>'План-ДСГ-MDC-G'!E76</f>
        <v>0</v>
      </c>
      <c r="G22" s="345">
        <f>'План-ДСГ-MDC-G'!F76</f>
        <v>0</v>
      </c>
      <c r="H22" s="346">
        <f>'План-ДСГ-MDC-G'!E77</f>
        <v>0</v>
      </c>
      <c r="I22" s="345">
        <f>'План-ДСГ-MDC-G'!F77</f>
        <v>0</v>
      </c>
      <c r="J22" s="344">
        <f>'План-ДСГ-MDC-G'!H75</f>
        <v>0</v>
      </c>
      <c r="K22" s="298">
        <f>'План-ДСГ-MDC-G'!I75</f>
        <v>0</v>
      </c>
      <c r="L22" s="344">
        <f>'План-ДСГ-MDC-G'!H76</f>
        <v>0</v>
      </c>
      <c r="M22" s="345">
        <f>'План-ДСГ-MDC-G'!I76</f>
        <v>0</v>
      </c>
      <c r="N22" s="346">
        <f>'План-ДСГ-MDC-G'!H77</f>
        <v>0</v>
      </c>
      <c r="O22" s="347">
        <f>'План-ДСГ-MDC-G'!I77</f>
        <v>0</v>
      </c>
      <c r="P22" s="344">
        <f>'План-ДСГ-MDC-G'!K75</f>
        <v>0</v>
      </c>
      <c r="Q22" s="285">
        <f>'План-ДСГ-MDC-G'!L75</f>
        <v>0</v>
      </c>
      <c r="R22" s="353">
        <f>'План-ДСГ-MDC-G'!K76</f>
        <v>0</v>
      </c>
      <c r="S22" s="347">
        <f>'План-ДСГ-MDC-G'!L76</f>
        <v>0</v>
      </c>
      <c r="T22" s="298">
        <f>'План-ДСГ-MDC-G'!K77</f>
        <v>0</v>
      </c>
      <c r="U22" s="347">
        <f>'План-ДСГ-MDC-G'!L77</f>
        <v>0</v>
      </c>
      <c r="V22" s="471">
        <f t="shared" si="1"/>
        <v>0</v>
      </c>
      <c r="W22" s="472">
        <f t="shared" si="2"/>
        <v>0</v>
      </c>
      <c r="X22" s="346">
        <f>'План-ДСГ-MDC-G'!N75</f>
        <v>0</v>
      </c>
      <c r="Y22" s="285">
        <f>'План-ДСГ-MDC-G'!O75</f>
        <v>0</v>
      </c>
      <c r="Z22" s="353">
        <f>'План-ДСГ-MDC-G'!N76</f>
        <v>0</v>
      </c>
      <c r="AA22" s="347">
        <f>'План-ДСГ-MDC-G'!O76</f>
        <v>0</v>
      </c>
      <c r="AB22" s="298">
        <f>'План-ДСГ-MDC-G'!N77</f>
        <v>0</v>
      </c>
      <c r="AC22" s="285">
        <f>'План-ДСГ-MDC-G'!O77</f>
        <v>0</v>
      </c>
      <c r="AD22" s="471">
        <f t="shared" si="3"/>
        <v>0</v>
      </c>
      <c r="AE22" s="472">
        <f t="shared" si="4"/>
        <v>0</v>
      </c>
      <c r="AF22" s="344">
        <f>'План-ДСГ-MDC-G'!Q75</f>
        <v>0</v>
      </c>
      <c r="AG22" s="298">
        <f>'План-ДСГ-MDC-G'!R75</f>
        <v>0</v>
      </c>
      <c r="AH22" s="344">
        <f>'План-ДСГ-MDC-G'!Q76</f>
        <v>0</v>
      </c>
      <c r="AI22" s="347">
        <f>'План-ДСГ-MDC-G'!R76</f>
        <v>0</v>
      </c>
      <c r="AJ22" s="298">
        <f>'План-ДСГ-MDC-G'!Q77</f>
        <v>0</v>
      </c>
      <c r="AK22" s="347">
        <f>'План-ДСГ-MDC-G'!R77</f>
        <v>0</v>
      </c>
      <c r="AL22" s="471">
        <f t="shared" si="5"/>
        <v>0</v>
      </c>
      <c r="AM22" s="472">
        <f t="shared" si="6"/>
        <v>0</v>
      </c>
    </row>
    <row r="23" spans="1:39" s="1" customFormat="1" ht="22.5" x14ac:dyDescent="0.2">
      <c r="A23" s="428">
        <v>8</v>
      </c>
      <c r="B23" s="495" t="s">
        <v>1534</v>
      </c>
      <c r="C23" s="343" t="s">
        <v>1535</v>
      </c>
      <c r="D23" s="344">
        <f>'План-ДСГ-MDC-H'!E51</f>
        <v>0</v>
      </c>
      <c r="E23" s="298">
        <f>'План-ДСГ-MDC-H'!F51</f>
        <v>0</v>
      </c>
      <c r="F23" s="344">
        <f>'План-ДСГ-MDC-H'!E52</f>
        <v>0</v>
      </c>
      <c r="G23" s="345">
        <f>'План-ДСГ-MDC-H'!F52</f>
        <v>0</v>
      </c>
      <c r="H23" s="346">
        <f>'План-ДСГ-MDC-H'!E53</f>
        <v>0</v>
      </c>
      <c r="I23" s="345">
        <f>'План-ДСГ-MDC-H'!F53</f>
        <v>0</v>
      </c>
      <c r="J23" s="344">
        <f>'План-ДСГ-MDC-H'!H51</f>
        <v>0</v>
      </c>
      <c r="K23" s="298">
        <f>'План-ДСГ-MDC-H'!I51</f>
        <v>0</v>
      </c>
      <c r="L23" s="344">
        <f>'План-ДСГ-MDC-H'!H52</f>
        <v>0</v>
      </c>
      <c r="M23" s="345">
        <f>'План-ДСГ-MDC-H'!I52</f>
        <v>0</v>
      </c>
      <c r="N23" s="346">
        <f>'План-ДСГ-MDC-H'!H53</f>
        <v>0</v>
      </c>
      <c r="O23" s="347">
        <f>'План-ДСГ-MDC-H'!I53</f>
        <v>0</v>
      </c>
      <c r="P23" s="344">
        <f>'План-ДСГ-MDC-H'!K51</f>
        <v>0</v>
      </c>
      <c r="Q23" s="285">
        <f>'План-ДСГ-MDC-H'!L51</f>
        <v>0</v>
      </c>
      <c r="R23" s="353">
        <f>'План-ДСГ-MDC-H'!K52</f>
        <v>0</v>
      </c>
      <c r="S23" s="347">
        <f>'План-ДСГ-MDC-H'!L52</f>
        <v>0</v>
      </c>
      <c r="T23" s="298">
        <f>'План-ДСГ-MDC-H'!K53</f>
        <v>0</v>
      </c>
      <c r="U23" s="347">
        <f>'План-ДСГ-MDC-H'!L53</f>
        <v>0</v>
      </c>
      <c r="V23" s="471">
        <f t="shared" si="1"/>
        <v>0</v>
      </c>
      <c r="W23" s="472">
        <f t="shared" si="2"/>
        <v>0</v>
      </c>
      <c r="X23" s="346">
        <f>'План-ДСГ-MDC-H'!N51</f>
        <v>0</v>
      </c>
      <c r="Y23" s="285">
        <f>'План-ДСГ-MDC-H'!O51</f>
        <v>0</v>
      </c>
      <c r="Z23" s="353">
        <f>'План-ДСГ-MDC-H'!N52</f>
        <v>0</v>
      </c>
      <c r="AA23" s="347">
        <f>'План-ДСГ-MDC-H'!O52</f>
        <v>0</v>
      </c>
      <c r="AB23" s="298">
        <f>'План-ДСГ-MDC-H'!N53</f>
        <v>0</v>
      </c>
      <c r="AC23" s="285">
        <f>'План-ДСГ-MDC-H'!O53</f>
        <v>0</v>
      </c>
      <c r="AD23" s="471">
        <f t="shared" si="3"/>
        <v>0</v>
      </c>
      <c r="AE23" s="472">
        <f t="shared" si="4"/>
        <v>0</v>
      </c>
      <c r="AF23" s="344">
        <f>'План-ДСГ-MDC-H'!Q51</f>
        <v>0</v>
      </c>
      <c r="AG23" s="298">
        <f>'План-ДСГ-MDC-H'!R51</f>
        <v>0</v>
      </c>
      <c r="AH23" s="344">
        <f>'План-ДСГ-MDC-H'!Q52</f>
        <v>0</v>
      </c>
      <c r="AI23" s="347">
        <f>'План-ДСГ-MDC-H'!R52</f>
        <v>0</v>
      </c>
      <c r="AJ23" s="298">
        <f>'План-ДСГ-MDC-H'!Q53</f>
        <v>0</v>
      </c>
      <c r="AK23" s="347">
        <f>'План-ДСГ-MDC-H'!R53</f>
        <v>0</v>
      </c>
      <c r="AL23" s="471">
        <f t="shared" si="5"/>
        <v>0</v>
      </c>
      <c r="AM23" s="472">
        <f t="shared" si="6"/>
        <v>0</v>
      </c>
    </row>
    <row r="24" spans="1:39" s="1" customFormat="1" ht="24" x14ac:dyDescent="0.2">
      <c r="A24" s="428">
        <v>9</v>
      </c>
      <c r="B24" s="495" t="s">
        <v>1645</v>
      </c>
      <c r="C24" s="343" t="s">
        <v>1536</v>
      </c>
      <c r="D24" s="344">
        <f>'План-ДСГ-MDC-I'!E103</f>
        <v>0</v>
      </c>
      <c r="E24" s="298">
        <f>'План-ДСГ-MDC-I'!F103</f>
        <v>0</v>
      </c>
      <c r="F24" s="344">
        <f>'План-ДСГ-MDC-I'!E104</f>
        <v>0</v>
      </c>
      <c r="G24" s="345">
        <f>'План-ДСГ-MDC-I'!F104</f>
        <v>0</v>
      </c>
      <c r="H24" s="346">
        <f>'План-ДСГ-MDC-I'!E105</f>
        <v>0</v>
      </c>
      <c r="I24" s="345">
        <f>'План-ДСГ-MDC-I'!F105</f>
        <v>0</v>
      </c>
      <c r="J24" s="344">
        <f>'План-ДСГ-MDC-I'!H103</f>
        <v>0</v>
      </c>
      <c r="K24" s="298">
        <f>'План-ДСГ-MDC-I'!I103</f>
        <v>0</v>
      </c>
      <c r="L24" s="344">
        <f>'План-ДСГ-MDC-I'!H104</f>
        <v>0</v>
      </c>
      <c r="M24" s="345">
        <f>'План-ДСГ-MDC-I'!I104</f>
        <v>0</v>
      </c>
      <c r="N24" s="346">
        <f>'План-ДСГ-MDC-I'!H105</f>
        <v>0</v>
      </c>
      <c r="O24" s="347">
        <f>'План-ДСГ-MDC-I'!I105</f>
        <v>0</v>
      </c>
      <c r="P24" s="344">
        <f>'План-ДСГ-MDC-I'!K103</f>
        <v>0</v>
      </c>
      <c r="Q24" s="285">
        <f>'План-ДСГ-MDC-I'!L103</f>
        <v>0</v>
      </c>
      <c r="R24" s="353">
        <f>'План-ДСГ-MDC-I'!K104</f>
        <v>0</v>
      </c>
      <c r="S24" s="347">
        <f>'План-ДСГ-MDC-I'!L104</f>
        <v>0</v>
      </c>
      <c r="T24" s="298">
        <f>'План-ДСГ-MDC-I'!K105</f>
        <v>0</v>
      </c>
      <c r="U24" s="347">
        <f>'План-ДСГ-MDC-I'!L105</f>
        <v>0</v>
      </c>
      <c r="V24" s="471">
        <f t="shared" si="1"/>
        <v>0</v>
      </c>
      <c r="W24" s="472">
        <f t="shared" si="2"/>
        <v>0</v>
      </c>
      <c r="X24" s="346">
        <f>'План-ДСГ-MDC-I'!N103</f>
        <v>0</v>
      </c>
      <c r="Y24" s="285">
        <f>'План-ДСГ-MDC-I'!O103</f>
        <v>0</v>
      </c>
      <c r="Z24" s="353">
        <f>'План-ДСГ-MDC-I'!N104</f>
        <v>0</v>
      </c>
      <c r="AA24" s="347">
        <f>'План-ДСГ-MDC-I'!O104</f>
        <v>0</v>
      </c>
      <c r="AB24" s="298">
        <f>'План-ДСГ-MDC-I'!N105</f>
        <v>0</v>
      </c>
      <c r="AC24" s="285">
        <f>'План-ДСГ-MDC-I'!O105</f>
        <v>0</v>
      </c>
      <c r="AD24" s="471">
        <f t="shared" si="3"/>
        <v>0</v>
      </c>
      <c r="AE24" s="472">
        <f t="shared" si="4"/>
        <v>0</v>
      </c>
      <c r="AF24" s="344">
        <f>'План-ДСГ-MDC-I'!Q103</f>
        <v>0</v>
      </c>
      <c r="AG24" s="298">
        <f>'План-ДСГ-MDC-I'!R103</f>
        <v>0</v>
      </c>
      <c r="AH24" s="344">
        <f>'План-ДСГ-MDC-I'!Q104</f>
        <v>0</v>
      </c>
      <c r="AI24" s="347">
        <f>'План-ДСГ-MDC-I'!R104</f>
        <v>0</v>
      </c>
      <c r="AJ24" s="298">
        <f>'План-ДСГ-MDC-I'!Q105</f>
        <v>0</v>
      </c>
      <c r="AK24" s="347">
        <f>'План-ДСГ-MDC-I'!R105</f>
        <v>0</v>
      </c>
      <c r="AL24" s="471">
        <f t="shared" si="5"/>
        <v>0</v>
      </c>
      <c r="AM24" s="472">
        <f t="shared" si="6"/>
        <v>0</v>
      </c>
    </row>
    <row r="25" spans="1:39" s="1" customFormat="1" ht="24" x14ac:dyDescent="0.2">
      <c r="A25" s="428">
        <v>10</v>
      </c>
      <c r="B25" s="495" t="s">
        <v>1646</v>
      </c>
      <c r="C25" s="343" t="s">
        <v>1537</v>
      </c>
      <c r="D25" s="344">
        <f>'План-ДСГ-MDC-J'!E57</f>
        <v>0</v>
      </c>
      <c r="E25" s="298">
        <f>'План-ДСГ-MDC-J'!F57</f>
        <v>0</v>
      </c>
      <c r="F25" s="344">
        <f>'План-ДСГ-MDC-J'!E58</f>
        <v>0</v>
      </c>
      <c r="G25" s="345">
        <f>'План-ДСГ-MDC-J'!F58</f>
        <v>0</v>
      </c>
      <c r="H25" s="346">
        <f>'План-ДСГ-MDC-J'!E59</f>
        <v>0</v>
      </c>
      <c r="I25" s="345">
        <f>'План-ДСГ-MDC-J'!F59</f>
        <v>0</v>
      </c>
      <c r="J25" s="344">
        <f>'План-ДСГ-MDC-J'!H57</f>
        <v>0</v>
      </c>
      <c r="K25" s="298">
        <f>'План-ДСГ-MDC-J'!I57</f>
        <v>0</v>
      </c>
      <c r="L25" s="344">
        <f>'План-ДСГ-MDC-J'!H58</f>
        <v>0</v>
      </c>
      <c r="M25" s="345">
        <f>'План-ДСГ-MDC-J'!I58</f>
        <v>0</v>
      </c>
      <c r="N25" s="346">
        <f>'План-ДСГ-MDC-J'!H59</f>
        <v>0</v>
      </c>
      <c r="O25" s="347">
        <f>'План-ДСГ-MDC-J'!I59</f>
        <v>0</v>
      </c>
      <c r="P25" s="344">
        <f>'План-ДСГ-MDC-J'!K57</f>
        <v>0</v>
      </c>
      <c r="Q25" s="285">
        <f>'План-ДСГ-MDC-J'!L57</f>
        <v>0</v>
      </c>
      <c r="R25" s="353">
        <f>'План-ДСГ-MDC-J'!K58</f>
        <v>0</v>
      </c>
      <c r="S25" s="347">
        <f>'План-ДСГ-MDC-J'!L58</f>
        <v>0</v>
      </c>
      <c r="T25" s="298">
        <f>'План-ДСГ-MDC-J'!K59</f>
        <v>0</v>
      </c>
      <c r="U25" s="347">
        <f>'План-ДСГ-MDC-J'!L59</f>
        <v>0</v>
      </c>
      <c r="V25" s="471">
        <f t="shared" si="1"/>
        <v>0</v>
      </c>
      <c r="W25" s="472">
        <f t="shared" si="2"/>
        <v>0</v>
      </c>
      <c r="X25" s="346">
        <f>'План-ДСГ-MDC-J'!N57</f>
        <v>0</v>
      </c>
      <c r="Y25" s="285">
        <f>'План-ДСГ-MDC-J'!O57</f>
        <v>0</v>
      </c>
      <c r="Z25" s="353">
        <f>'План-ДСГ-MDC-J'!N58</f>
        <v>0</v>
      </c>
      <c r="AA25" s="347">
        <f>'План-ДСГ-MDC-J'!O58</f>
        <v>0</v>
      </c>
      <c r="AB25" s="298">
        <f>'План-ДСГ-MDC-J'!N59</f>
        <v>0</v>
      </c>
      <c r="AC25" s="285">
        <f>'План-ДСГ-MDC-J'!O59</f>
        <v>0</v>
      </c>
      <c r="AD25" s="471">
        <f t="shared" si="3"/>
        <v>0</v>
      </c>
      <c r="AE25" s="472">
        <f t="shared" si="4"/>
        <v>0</v>
      </c>
      <c r="AF25" s="344">
        <f>'План-ДСГ-MDC-J'!Q57</f>
        <v>0</v>
      </c>
      <c r="AG25" s="298">
        <f>'План-ДСГ-MDC-J'!R57</f>
        <v>0</v>
      </c>
      <c r="AH25" s="344">
        <f>'План-ДСГ-MDC-J'!Q58</f>
        <v>0</v>
      </c>
      <c r="AI25" s="347">
        <f>'План-ДСГ-MDC-J'!R58</f>
        <v>0</v>
      </c>
      <c r="AJ25" s="298">
        <f>'План-ДСГ-MDC-J'!Q59</f>
        <v>0</v>
      </c>
      <c r="AK25" s="347">
        <f>'План-ДСГ-MDC-J'!R59</f>
        <v>0</v>
      </c>
      <c r="AL25" s="471">
        <f t="shared" si="5"/>
        <v>0</v>
      </c>
      <c r="AM25" s="472">
        <f t="shared" si="6"/>
        <v>0</v>
      </c>
    </row>
    <row r="26" spans="1:39" s="1" customFormat="1" ht="26.25" customHeight="1" x14ac:dyDescent="0.2">
      <c r="A26" s="428">
        <v>11</v>
      </c>
      <c r="B26" s="495" t="s">
        <v>1538</v>
      </c>
      <c r="C26" s="343" t="s">
        <v>1539</v>
      </c>
      <c r="D26" s="344">
        <f>'План-ДСГ-MDC-K'!E51</f>
        <v>0</v>
      </c>
      <c r="E26" s="298">
        <f>'План-ДСГ-MDC-K'!F51</f>
        <v>0</v>
      </c>
      <c r="F26" s="344">
        <f>'План-ДСГ-MDC-K'!E52</f>
        <v>0</v>
      </c>
      <c r="G26" s="345">
        <f>'План-ДСГ-MDC-K'!F52</f>
        <v>0</v>
      </c>
      <c r="H26" s="346">
        <f>'План-ДСГ-MDC-K'!E53</f>
        <v>0</v>
      </c>
      <c r="I26" s="345">
        <f>'План-ДСГ-MDC-K'!F53</f>
        <v>0</v>
      </c>
      <c r="J26" s="344">
        <f>'План-ДСГ-MDC-K'!H51</f>
        <v>0</v>
      </c>
      <c r="K26" s="298">
        <f>'План-ДСГ-MDC-K'!I51</f>
        <v>0</v>
      </c>
      <c r="L26" s="344">
        <f>'План-ДСГ-MDC-K'!H52</f>
        <v>0</v>
      </c>
      <c r="M26" s="345">
        <f>'План-ДСГ-MDC-K'!I52</f>
        <v>0</v>
      </c>
      <c r="N26" s="346">
        <f>'План-ДСГ-MDC-K'!H53</f>
        <v>0</v>
      </c>
      <c r="O26" s="347">
        <f>'План-ДСГ-MDC-K'!I53</f>
        <v>0</v>
      </c>
      <c r="P26" s="344">
        <f>'План-ДСГ-MDC-K'!K51</f>
        <v>0</v>
      </c>
      <c r="Q26" s="285">
        <f>'План-ДСГ-MDC-K'!L51</f>
        <v>0</v>
      </c>
      <c r="R26" s="353">
        <f>'План-ДСГ-MDC-K'!K52</f>
        <v>0</v>
      </c>
      <c r="S26" s="347">
        <f>'План-ДСГ-MDC-K'!L52</f>
        <v>0</v>
      </c>
      <c r="T26" s="298">
        <f>'План-ДСГ-MDC-K'!K53</f>
        <v>0</v>
      </c>
      <c r="U26" s="347">
        <f>'План-ДСГ-MDC-K'!L53</f>
        <v>0</v>
      </c>
      <c r="V26" s="471">
        <f t="shared" si="1"/>
        <v>0</v>
      </c>
      <c r="W26" s="472">
        <f t="shared" si="2"/>
        <v>0</v>
      </c>
      <c r="X26" s="346">
        <f>'План-ДСГ-MDC-K'!N51</f>
        <v>0</v>
      </c>
      <c r="Y26" s="285">
        <f>'План-ДСГ-MDC-K'!O51</f>
        <v>0</v>
      </c>
      <c r="Z26" s="353">
        <f>'План-ДСГ-MDC-K'!N52</f>
        <v>0</v>
      </c>
      <c r="AA26" s="347">
        <f>'План-ДСГ-MDC-K'!O52</f>
        <v>0</v>
      </c>
      <c r="AB26" s="298">
        <f>'План-ДСГ-MDC-K'!N53</f>
        <v>0</v>
      </c>
      <c r="AC26" s="285">
        <f>'План-ДСГ-MDC-K'!O53</f>
        <v>0</v>
      </c>
      <c r="AD26" s="471">
        <f t="shared" si="3"/>
        <v>0</v>
      </c>
      <c r="AE26" s="472">
        <f t="shared" si="4"/>
        <v>0</v>
      </c>
      <c r="AF26" s="344">
        <f>'План-ДСГ-MDC-K'!Q51</f>
        <v>0</v>
      </c>
      <c r="AG26" s="298">
        <f>'План-ДСГ-MDC-K'!R51</f>
        <v>0</v>
      </c>
      <c r="AH26" s="344">
        <f>'План-ДСГ-MDC-K'!Q52</f>
        <v>0</v>
      </c>
      <c r="AI26" s="347">
        <f>'План-ДСГ-MDC-K'!R52</f>
        <v>0</v>
      </c>
      <c r="AJ26" s="298">
        <f>'План-ДСГ-MDC-K'!Q53</f>
        <v>0</v>
      </c>
      <c r="AK26" s="347">
        <f>'План-ДСГ-MDC-K'!R53</f>
        <v>0</v>
      </c>
      <c r="AL26" s="471">
        <f t="shared" si="5"/>
        <v>0</v>
      </c>
      <c r="AM26" s="472">
        <f t="shared" si="6"/>
        <v>0</v>
      </c>
    </row>
    <row r="27" spans="1:39" s="1" customFormat="1" ht="24" x14ac:dyDescent="0.2">
      <c r="A27" s="428">
        <v>12</v>
      </c>
      <c r="B27" s="495" t="s">
        <v>1647</v>
      </c>
      <c r="C27" s="343" t="s">
        <v>1540</v>
      </c>
      <c r="D27" s="344">
        <f>'План-ДСГ-MDC-L'!E64</f>
        <v>0</v>
      </c>
      <c r="E27" s="298">
        <f>'План-ДСГ-MDC-L'!F64</f>
        <v>0</v>
      </c>
      <c r="F27" s="344">
        <f>'План-ДСГ-MDC-L'!E65</f>
        <v>0</v>
      </c>
      <c r="G27" s="345">
        <f>'План-ДСГ-MDC-L'!F65</f>
        <v>0</v>
      </c>
      <c r="H27" s="346">
        <f>'План-ДСГ-MDC-L'!E66</f>
        <v>0</v>
      </c>
      <c r="I27" s="345">
        <f>'План-ДСГ-MDC-L'!F66</f>
        <v>0</v>
      </c>
      <c r="J27" s="344">
        <f>'План-ДСГ-MDC-L'!H64</f>
        <v>0</v>
      </c>
      <c r="K27" s="298">
        <f>'План-ДСГ-MDC-L'!I64</f>
        <v>0</v>
      </c>
      <c r="L27" s="344">
        <f>'План-ДСГ-MDC-L'!H65</f>
        <v>0</v>
      </c>
      <c r="M27" s="345">
        <f>'План-ДСГ-MDC-L'!I65</f>
        <v>0</v>
      </c>
      <c r="N27" s="346">
        <f>'План-ДСГ-MDC-L'!H66</f>
        <v>0</v>
      </c>
      <c r="O27" s="347">
        <f>'План-ДСГ-MDC-L'!I66</f>
        <v>0</v>
      </c>
      <c r="P27" s="344">
        <f>'План-ДСГ-MDC-L'!K64</f>
        <v>0</v>
      </c>
      <c r="Q27" s="285">
        <f>'План-ДСГ-MDC-L'!L64</f>
        <v>0</v>
      </c>
      <c r="R27" s="353">
        <f>'План-ДСГ-MDC-L'!K65</f>
        <v>0</v>
      </c>
      <c r="S27" s="347">
        <f>'План-ДСГ-MDC-L'!L65</f>
        <v>0</v>
      </c>
      <c r="T27" s="298">
        <f>'План-ДСГ-MDC-L'!K66</f>
        <v>0</v>
      </c>
      <c r="U27" s="347">
        <f>'План-ДСГ-MDC-L'!L66</f>
        <v>0</v>
      </c>
      <c r="V27" s="471">
        <f t="shared" si="1"/>
        <v>0</v>
      </c>
      <c r="W27" s="472">
        <f t="shared" si="2"/>
        <v>0</v>
      </c>
      <c r="X27" s="346">
        <f>'План-ДСГ-MDC-L'!N64</f>
        <v>0</v>
      </c>
      <c r="Y27" s="285">
        <f>'План-ДСГ-MDC-L'!O64</f>
        <v>0</v>
      </c>
      <c r="Z27" s="353">
        <f>'План-ДСГ-MDC-L'!N65</f>
        <v>0</v>
      </c>
      <c r="AA27" s="347">
        <f>'План-ДСГ-MDC-L'!O65</f>
        <v>0</v>
      </c>
      <c r="AB27" s="298">
        <f>'План-ДСГ-MDC-L'!N66</f>
        <v>0</v>
      </c>
      <c r="AC27" s="285">
        <f>'План-ДСГ-MDC-L'!O66</f>
        <v>0</v>
      </c>
      <c r="AD27" s="471">
        <f t="shared" si="3"/>
        <v>0</v>
      </c>
      <c r="AE27" s="472">
        <f t="shared" si="4"/>
        <v>0</v>
      </c>
      <c r="AF27" s="344">
        <f>'План-ДСГ-MDC-L'!Q64</f>
        <v>0</v>
      </c>
      <c r="AG27" s="298">
        <f>'План-ДСГ-MDC-L'!R64</f>
        <v>0</v>
      </c>
      <c r="AH27" s="344">
        <f>'План-ДСГ-MDC-L'!Q65</f>
        <v>0</v>
      </c>
      <c r="AI27" s="347">
        <f>'План-ДСГ-MDC-L'!R65</f>
        <v>0</v>
      </c>
      <c r="AJ27" s="298">
        <f>'План-ДСГ-MDC-L'!Q66</f>
        <v>0</v>
      </c>
      <c r="AK27" s="347">
        <f>'План-ДСГ-MDC-L'!R66</f>
        <v>0</v>
      </c>
      <c r="AL27" s="471">
        <f t="shared" si="5"/>
        <v>0</v>
      </c>
      <c r="AM27" s="472">
        <f t="shared" si="6"/>
        <v>0</v>
      </c>
    </row>
    <row r="28" spans="1:39" s="1" customFormat="1" ht="22.5" x14ac:dyDescent="0.2">
      <c r="A28" s="428">
        <v>13</v>
      </c>
      <c r="B28" s="495" t="s">
        <v>1541</v>
      </c>
      <c r="C28" s="343" t="s">
        <v>1544</v>
      </c>
      <c r="D28" s="344">
        <f>'План-ДСГ-MDC-M'!E51</f>
        <v>0</v>
      </c>
      <c r="E28" s="298">
        <f>'План-ДСГ-MDC-M'!F51</f>
        <v>0</v>
      </c>
      <c r="F28" s="344">
        <f>'План-ДСГ-MDC-M'!E52</f>
        <v>0</v>
      </c>
      <c r="G28" s="345">
        <f>'План-ДСГ-MDC-M'!F52</f>
        <v>0</v>
      </c>
      <c r="H28" s="346">
        <f>'План-ДСГ-MDC-M'!E53</f>
        <v>0</v>
      </c>
      <c r="I28" s="345">
        <f>'План-ДСГ-MDC-M'!F53</f>
        <v>0</v>
      </c>
      <c r="J28" s="344">
        <f>'План-ДСГ-MDC-M'!H51</f>
        <v>0</v>
      </c>
      <c r="K28" s="298">
        <f>'План-ДСГ-MDC-M'!I51</f>
        <v>0</v>
      </c>
      <c r="L28" s="344">
        <f>'План-ДСГ-MDC-M'!H52</f>
        <v>0</v>
      </c>
      <c r="M28" s="345">
        <f>'План-ДСГ-MDC-M'!I52</f>
        <v>0</v>
      </c>
      <c r="N28" s="346">
        <f>'План-ДСГ-MDC-M'!H53</f>
        <v>0</v>
      </c>
      <c r="O28" s="347">
        <f>'План-ДСГ-MDC-M'!I53</f>
        <v>0</v>
      </c>
      <c r="P28" s="344">
        <f>'План-ДСГ-MDC-M'!K51</f>
        <v>0</v>
      </c>
      <c r="Q28" s="285">
        <f>'План-ДСГ-MDC-M'!L51</f>
        <v>0</v>
      </c>
      <c r="R28" s="353">
        <f>'План-ДСГ-MDC-M'!K52</f>
        <v>0</v>
      </c>
      <c r="S28" s="347">
        <f>'План-ДСГ-MDC-M'!L52</f>
        <v>0</v>
      </c>
      <c r="T28" s="298">
        <f>'План-ДСГ-MDC-M'!K53</f>
        <v>0</v>
      </c>
      <c r="U28" s="347">
        <f>'План-ДСГ-MDC-M'!L53</f>
        <v>0</v>
      </c>
      <c r="V28" s="471">
        <f t="shared" si="1"/>
        <v>0</v>
      </c>
      <c r="W28" s="472">
        <f t="shared" si="2"/>
        <v>0</v>
      </c>
      <c r="X28" s="346">
        <f>'План-ДСГ-MDC-M'!N51</f>
        <v>0</v>
      </c>
      <c r="Y28" s="285">
        <f>'План-ДСГ-MDC-M'!O51</f>
        <v>0</v>
      </c>
      <c r="Z28" s="353">
        <f>'План-ДСГ-MDC-M'!N52</f>
        <v>0</v>
      </c>
      <c r="AA28" s="347">
        <f>'План-ДСГ-MDC-M'!O52</f>
        <v>0</v>
      </c>
      <c r="AB28" s="298">
        <f>'План-ДСГ-MDC-M'!N53</f>
        <v>0</v>
      </c>
      <c r="AC28" s="285">
        <f>'План-ДСГ-MDC-M'!O53</f>
        <v>0</v>
      </c>
      <c r="AD28" s="471">
        <f t="shared" si="3"/>
        <v>0</v>
      </c>
      <c r="AE28" s="472">
        <f t="shared" si="4"/>
        <v>0</v>
      </c>
      <c r="AF28" s="344">
        <f>'План-ДСГ-MDC-M'!Q51</f>
        <v>0</v>
      </c>
      <c r="AG28" s="298">
        <f>'План-ДСГ-MDC-M'!R51</f>
        <v>0</v>
      </c>
      <c r="AH28" s="344">
        <f>'План-ДСГ-MDC-M'!Q52</f>
        <v>0</v>
      </c>
      <c r="AI28" s="347">
        <f>'План-ДСГ-MDC-M'!R52</f>
        <v>0</v>
      </c>
      <c r="AJ28" s="298">
        <f>'План-ДСГ-MDC-M'!Q53</f>
        <v>0</v>
      </c>
      <c r="AK28" s="347">
        <f>'План-ДСГ-MDC-M'!R53</f>
        <v>0</v>
      </c>
      <c r="AL28" s="471">
        <f t="shared" si="5"/>
        <v>0</v>
      </c>
      <c r="AM28" s="472">
        <f t="shared" si="6"/>
        <v>0</v>
      </c>
    </row>
    <row r="29" spans="1:39" s="1" customFormat="1" ht="22.5" x14ac:dyDescent="0.2">
      <c r="A29" s="428">
        <v>14</v>
      </c>
      <c r="B29" s="495" t="s">
        <v>1542</v>
      </c>
      <c r="C29" s="343" t="s">
        <v>1545</v>
      </c>
      <c r="D29" s="344">
        <f>'План-ДСГ-MDC-N'!E51</f>
        <v>0</v>
      </c>
      <c r="E29" s="298">
        <f>'План-ДСГ-MDC-N'!F51</f>
        <v>0</v>
      </c>
      <c r="F29" s="344">
        <f>'План-ДСГ-MDC-N'!E52</f>
        <v>0</v>
      </c>
      <c r="G29" s="345">
        <f>'План-ДСГ-MDC-N'!F52</f>
        <v>0</v>
      </c>
      <c r="H29" s="346">
        <f>'План-ДСГ-MDC-N'!E53</f>
        <v>0</v>
      </c>
      <c r="I29" s="345">
        <f>'План-ДСГ-MDC-N'!F53</f>
        <v>0</v>
      </c>
      <c r="J29" s="344">
        <f>'План-ДСГ-MDC-N'!H51</f>
        <v>0</v>
      </c>
      <c r="K29" s="298">
        <f>'План-ДСГ-MDC-N'!I51</f>
        <v>0</v>
      </c>
      <c r="L29" s="344">
        <f>'План-ДСГ-MDC-N'!H52</f>
        <v>0</v>
      </c>
      <c r="M29" s="345">
        <f>'План-ДСГ-MDC-N'!I52</f>
        <v>0</v>
      </c>
      <c r="N29" s="346">
        <f>'План-ДСГ-MDC-N'!H53</f>
        <v>0</v>
      </c>
      <c r="O29" s="347">
        <f>'План-ДСГ-MDC-N'!F53</f>
        <v>0</v>
      </c>
      <c r="P29" s="344">
        <f>'План-ДСГ-MDC-N'!K51</f>
        <v>0</v>
      </c>
      <c r="Q29" s="285">
        <f>'План-ДСГ-MDC-N'!L51</f>
        <v>0</v>
      </c>
      <c r="R29" s="353">
        <f>'План-ДСГ-MDC-N'!K52</f>
        <v>0</v>
      </c>
      <c r="S29" s="347">
        <f>'План-ДСГ-MDC-N'!L52</f>
        <v>0</v>
      </c>
      <c r="T29" s="298">
        <f>'План-ДСГ-MDC-N'!K53</f>
        <v>0</v>
      </c>
      <c r="U29" s="347">
        <f>'План-ДСГ-MDC-N'!L53</f>
        <v>0</v>
      </c>
      <c r="V29" s="471">
        <f t="shared" si="1"/>
        <v>0</v>
      </c>
      <c r="W29" s="472">
        <f t="shared" si="2"/>
        <v>0</v>
      </c>
      <c r="X29" s="346">
        <f>'План-ДСГ-MDC-N'!N51</f>
        <v>0</v>
      </c>
      <c r="Y29" s="285">
        <f>'План-ДСГ-MDC-N'!O51</f>
        <v>0</v>
      </c>
      <c r="Z29" s="353">
        <f>'План-ДСГ-MDC-N'!N52</f>
        <v>0</v>
      </c>
      <c r="AA29" s="347">
        <f>'План-ДСГ-MDC-N'!O52</f>
        <v>0</v>
      </c>
      <c r="AB29" s="298">
        <f>'План-ДСГ-MDC-N'!N53</f>
        <v>0</v>
      </c>
      <c r="AC29" s="285">
        <f>'План-ДСГ-MDC-N'!O53</f>
        <v>0</v>
      </c>
      <c r="AD29" s="471">
        <f t="shared" si="3"/>
        <v>0</v>
      </c>
      <c r="AE29" s="472">
        <f t="shared" si="4"/>
        <v>0</v>
      </c>
      <c r="AF29" s="344">
        <f>'План-ДСГ-MDC-N'!Q51</f>
        <v>0</v>
      </c>
      <c r="AG29" s="298">
        <f>'План-ДСГ-MDC-N'!R51</f>
        <v>0</v>
      </c>
      <c r="AH29" s="344">
        <f>'План-ДСГ-MDC-N'!Q52</f>
        <v>0</v>
      </c>
      <c r="AI29" s="347">
        <f>'План-ДСГ-MDC-N'!R52</f>
        <v>0</v>
      </c>
      <c r="AJ29" s="298">
        <f>'План-ДСГ-MDC-N'!Q53</f>
        <v>0</v>
      </c>
      <c r="AK29" s="347">
        <f>'План-ДСГ-MDC-N'!R53</f>
        <v>0</v>
      </c>
      <c r="AL29" s="471">
        <f t="shared" si="5"/>
        <v>0</v>
      </c>
      <c r="AM29" s="472">
        <f t="shared" si="6"/>
        <v>0</v>
      </c>
    </row>
    <row r="30" spans="1:39" s="1" customFormat="1" ht="20.25" customHeight="1" x14ac:dyDescent="0.2">
      <c r="A30" s="428">
        <v>15</v>
      </c>
      <c r="B30" s="495" t="s">
        <v>1543</v>
      </c>
      <c r="C30" s="343" t="s">
        <v>1546</v>
      </c>
      <c r="D30" s="344">
        <f>'План-ДСГ-MDC-O'!E51</f>
        <v>0</v>
      </c>
      <c r="E30" s="298">
        <f>'План-ДСГ-MDC-O'!F51</f>
        <v>0</v>
      </c>
      <c r="F30" s="344">
        <f>'План-ДСГ-MDC-O'!E52</f>
        <v>0</v>
      </c>
      <c r="G30" s="345">
        <f>'План-ДСГ-MDC-O'!F52</f>
        <v>0</v>
      </c>
      <c r="H30" s="346">
        <f>'План-ДСГ-MDC-O'!E53</f>
        <v>0</v>
      </c>
      <c r="I30" s="345">
        <f>'План-ДСГ-MDC-O'!F53</f>
        <v>0</v>
      </c>
      <c r="J30" s="344">
        <f>'План-ДСГ-MDC-O'!H51</f>
        <v>0</v>
      </c>
      <c r="K30" s="298">
        <f>'План-ДСГ-MDC-O'!I51</f>
        <v>0</v>
      </c>
      <c r="L30" s="344">
        <f>'План-ДСГ-MDC-O'!H52</f>
        <v>0</v>
      </c>
      <c r="M30" s="345">
        <f>'План-ДСГ-MDC-O'!I52</f>
        <v>0</v>
      </c>
      <c r="N30" s="346">
        <f>'План-ДСГ-MDC-O'!H53</f>
        <v>0</v>
      </c>
      <c r="O30" s="347">
        <f>'План-ДСГ-MDC-O'!I53</f>
        <v>0</v>
      </c>
      <c r="P30" s="344">
        <f>'План-ДСГ-MDC-O'!K51</f>
        <v>0</v>
      </c>
      <c r="Q30" s="285">
        <f>'План-ДСГ-MDC-O'!L51</f>
        <v>0</v>
      </c>
      <c r="R30" s="353">
        <f>'План-ДСГ-MDC-O'!K52</f>
        <v>0</v>
      </c>
      <c r="S30" s="347">
        <f>'План-ДСГ-MDC-O'!L52</f>
        <v>0</v>
      </c>
      <c r="T30" s="298">
        <f>'План-ДСГ-MDC-O'!K53</f>
        <v>0</v>
      </c>
      <c r="U30" s="347">
        <f>'План-ДСГ-MDC-O'!L53</f>
        <v>0</v>
      </c>
      <c r="V30" s="471">
        <f t="shared" si="1"/>
        <v>0</v>
      </c>
      <c r="W30" s="472">
        <f t="shared" si="2"/>
        <v>0</v>
      </c>
      <c r="X30" s="346">
        <f>'План-ДСГ-MDC-O'!N51</f>
        <v>0</v>
      </c>
      <c r="Y30" s="285">
        <f>'План-ДСГ-MDC-O'!O51</f>
        <v>0</v>
      </c>
      <c r="Z30" s="353">
        <f>'План-ДСГ-MDC-O'!N52</f>
        <v>0</v>
      </c>
      <c r="AA30" s="347">
        <f>'План-ДСГ-MDC-O'!O52</f>
        <v>0</v>
      </c>
      <c r="AB30" s="298">
        <f>'План-ДСГ-MDC-O'!N53</f>
        <v>0</v>
      </c>
      <c r="AC30" s="285">
        <f>'План-ДСГ-MDC-O'!O53</f>
        <v>0</v>
      </c>
      <c r="AD30" s="471">
        <f t="shared" si="3"/>
        <v>0</v>
      </c>
      <c r="AE30" s="472">
        <f t="shared" si="4"/>
        <v>0</v>
      </c>
      <c r="AF30" s="344">
        <f>'План-ДСГ-MDC-O'!Q51</f>
        <v>0</v>
      </c>
      <c r="AG30" s="298">
        <f>'План-ДСГ-MDC-O'!R51</f>
        <v>0</v>
      </c>
      <c r="AH30" s="344">
        <f>'План-ДСГ-MDC-O'!Q52</f>
        <v>0</v>
      </c>
      <c r="AI30" s="347">
        <f>'План-ДСГ-MDC-O'!R52</f>
        <v>0</v>
      </c>
      <c r="AJ30" s="298">
        <f>'План-ДСГ-MDC-O'!Q53</f>
        <v>0</v>
      </c>
      <c r="AK30" s="347">
        <f>'План-ДСГ-MDC-O'!R53</f>
        <v>0</v>
      </c>
      <c r="AL30" s="471">
        <f t="shared" si="5"/>
        <v>0</v>
      </c>
      <c r="AM30" s="472">
        <f t="shared" si="6"/>
        <v>0</v>
      </c>
    </row>
    <row r="31" spans="1:39" s="1" customFormat="1" ht="20.25" customHeight="1" x14ac:dyDescent="0.2">
      <c r="A31" s="428">
        <v>16</v>
      </c>
      <c r="B31" s="495" t="s">
        <v>1547</v>
      </c>
      <c r="C31" s="343" t="s">
        <v>1548</v>
      </c>
      <c r="D31" s="344">
        <f>'План-ДСГ-MDC-P'!E51</f>
        <v>0</v>
      </c>
      <c r="E31" s="298">
        <f>'План-ДСГ-MDC-P'!F51</f>
        <v>0</v>
      </c>
      <c r="F31" s="344">
        <f>'План-ДСГ-MDC-P'!E52</f>
        <v>0</v>
      </c>
      <c r="G31" s="345">
        <f>'План-ДСГ-MDC-P'!F52</f>
        <v>0</v>
      </c>
      <c r="H31" s="346">
        <f>'План-ДСГ-MDC-P'!E53</f>
        <v>0</v>
      </c>
      <c r="I31" s="345">
        <f>'План-ДСГ-MDC-P'!F53</f>
        <v>0</v>
      </c>
      <c r="J31" s="344">
        <f>'План-ДСГ-MDC-P'!H51</f>
        <v>0</v>
      </c>
      <c r="K31" s="298">
        <f>'План-ДСГ-MDC-P'!I51</f>
        <v>0</v>
      </c>
      <c r="L31" s="344">
        <f>'План-ДСГ-MDC-P'!H52</f>
        <v>0</v>
      </c>
      <c r="M31" s="345">
        <f>'План-ДСГ-MDC-P'!I52</f>
        <v>0</v>
      </c>
      <c r="N31" s="346">
        <f>'План-ДСГ-MDC-P'!H53</f>
        <v>0</v>
      </c>
      <c r="O31" s="347">
        <f>'План-ДСГ-MDC-P'!I53</f>
        <v>0</v>
      </c>
      <c r="P31" s="344">
        <f>'План-ДСГ-MDC-P'!K51</f>
        <v>0</v>
      </c>
      <c r="Q31" s="285">
        <f>'План-ДСГ-MDC-P'!L51</f>
        <v>0</v>
      </c>
      <c r="R31" s="353">
        <f>'План-ДСГ-MDC-P'!K52</f>
        <v>0</v>
      </c>
      <c r="S31" s="347">
        <f>'План-ДСГ-MDC-P'!L52</f>
        <v>0</v>
      </c>
      <c r="T31" s="298">
        <f>'План-ДСГ-MDC-P'!K53</f>
        <v>0</v>
      </c>
      <c r="U31" s="347">
        <f>'План-ДСГ-MDC-P'!L53</f>
        <v>0</v>
      </c>
      <c r="V31" s="471">
        <f t="shared" si="1"/>
        <v>0</v>
      </c>
      <c r="W31" s="472">
        <f t="shared" si="2"/>
        <v>0</v>
      </c>
      <c r="X31" s="346">
        <f>'План-ДСГ-MDC-P'!N51</f>
        <v>0</v>
      </c>
      <c r="Y31" s="285">
        <f>'План-ДСГ-MDC-P'!O51</f>
        <v>0</v>
      </c>
      <c r="Z31" s="353">
        <f>'План-ДСГ-MDC-P'!N52</f>
        <v>0</v>
      </c>
      <c r="AA31" s="347">
        <f>'План-ДСГ-MDC-P'!O52</f>
        <v>0</v>
      </c>
      <c r="AB31" s="298">
        <f>'План-ДСГ-MDC-P'!N53</f>
        <v>0</v>
      </c>
      <c r="AC31" s="285">
        <f>'План-ДСГ-MDC-P'!O53</f>
        <v>0</v>
      </c>
      <c r="AD31" s="471">
        <f t="shared" si="3"/>
        <v>0</v>
      </c>
      <c r="AE31" s="472">
        <f t="shared" si="4"/>
        <v>0</v>
      </c>
      <c r="AF31" s="344">
        <f>'План-ДСГ-MDC-P'!Q51</f>
        <v>0</v>
      </c>
      <c r="AG31" s="298">
        <f>'План-ДСГ-MDC-P'!R51</f>
        <v>0</v>
      </c>
      <c r="AH31" s="344">
        <f>'План-ДСГ-MDC-P'!Q52</f>
        <v>0</v>
      </c>
      <c r="AI31" s="347">
        <f>'План-ДСГ-MDC-P'!R52</f>
        <v>0</v>
      </c>
      <c r="AJ31" s="298">
        <f>'План-ДСГ-MDC-P'!Q53</f>
        <v>0</v>
      </c>
      <c r="AK31" s="347">
        <f>'План-ДСГ-MDC-P'!R53</f>
        <v>0</v>
      </c>
      <c r="AL31" s="471">
        <f t="shared" si="5"/>
        <v>0</v>
      </c>
      <c r="AM31" s="472">
        <f t="shared" si="6"/>
        <v>0</v>
      </c>
    </row>
    <row r="32" spans="1:39" s="1" customFormat="1" ht="21.75" customHeight="1" x14ac:dyDescent="0.2">
      <c r="A32" s="428">
        <v>17</v>
      </c>
      <c r="B32" s="495" t="s">
        <v>1549</v>
      </c>
      <c r="C32" s="343" t="s">
        <v>1550</v>
      </c>
      <c r="D32" s="344">
        <f>'План-ДСГ-MDC-Q'!E51</f>
        <v>0</v>
      </c>
      <c r="E32" s="298">
        <f>'План-ДСГ-MDC-Q'!F51</f>
        <v>0</v>
      </c>
      <c r="F32" s="344">
        <f>'План-ДСГ-MDC-Q'!E52</f>
        <v>0</v>
      </c>
      <c r="G32" s="345">
        <f>'План-ДСГ-MDC-Q'!F52</f>
        <v>0</v>
      </c>
      <c r="H32" s="346">
        <f>'План-ДСГ-MDC-Q'!E53</f>
        <v>0</v>
      </c>
      <c r="I32" s="345">
        <f>'План-ДСГ-MDC-Q'!F53</f>
        <v>0</v>
      </c>
      <c r="J32" s="344">
        <f>'План-ДСГ-MDC-Q'!H51</f>
        <v>0</v>
      </c>
      <c r="K32" s="298">
        <f>'План-ДСГ-MDC-Q'!I51</f>
        <v>0</v>
      </c>
      <c r="L32" s="344">
        <f>'План-ДСГ-MDC-Q'!H52</f>
        <v>0</v>
      </c>
      <c r="M32" s="345">
        <f>'План-ДСГ-MDC-Q'!I52</f>
        <v>0</v>
      </c>
      <c r="N32" s="346">
        <f>'План-ДСГ-MDC-Q'!H53</f>
        <v>0</v>
      </c>
      <c r="O32" s="347">
        <f>'План-ДСГ-MDC-Q'!I53</f>
        <v>0</v>
      </c>
      <c r="P32" s="344">
        <f>'План-ДСГ-MDC-Q'!K51</f>
        <v>0</v>
      </c>
      <c r="Q32" s="285">
        <f>'План-ДСГ-MDC-Q'!L51</f>
        <v>0</v>
      </c>
      <c r="R32" s="353">
        <f>'План-ДСГ-MDC-Q'!K52</f>
        <v>0</v>
      </c>
      <c r="S32" s="347">
        <f>'План-ДСГ-MDC-Q'!L52</f>
        <v>0</v>
      </c>
      <c r="T32" s="298">
        <f>'План-ДСГ-MDC-Q'!K53</f>
        <v>0</v>
      </c>
      <c r="U32" s="347">
        <f>'План-ДСГ-MDC-Q'!L53</f>
        <v>0</v>
      </c>
      <c r="V32" s="471">
        <f t="shared" si="1"/>
        <v>0</v>
      </c>
      <c r="W32" s="472">
        <f t="shared" si="2"/>
        <v>0</v>
      </c>
      <c r="X32" s="346">
        <f>'План-ДСГ-MDC-Q'!N51</f>
        <v>0</v>
      </c>
      <c r="Y32" s="285">
        <f>'План-ДСГ-MDC-Q'!O51</f>
        <v>0</v>
      </c>
      <c r="Z32" s="353">
        <f>'План-ДСГ-MDC-Q'!N52</f>
        <v>0</v>
      </c>
      <c r="AA32" s="347">
        <f>'План-ДСГ-MDC-Q'!O52</f>
        <v>0</v>
      </c>
      <c r="AB32" s="298">
        <f>'План-ДСГ-MDC-Q'!N53</f>
        <v>0</v>
      </c>
      <c r="AC32" s="290">
        <f>'План-ДСГ-MDC-Q'!O53</f>
        <v>0</v>
      </c>
      <c r="AD32" s="471">
        <f t="shared" si="3"/>
        <v>0</v>
      </c>
      <c r="AE32" s="472">
        <f t="shared" si="4"/>
        <v>0</v>
      </c>
      <c r="AF32" s="344">
        <f>'План-ДСГ-MDC-Q'!Q51</f>
        <v>0</v>
      </c>
      <c r="AG32" s="298">
        <f>'План-ДСГ-MDC-Q'!R51</f>
        <v>0</v>
      </c>
      <c r="AH32" s="344">
        <f>'План-ДСГ-MDC-Q'!Q52</f>
        <v>0</v>
      </c>
      <c r="AI32" s="347">
        <f>'План-ДСГ-MDC-Q'!R52</f>
        <v>0</v>
      </c>
      <c r="AJ32" s="298">
        <f>'План-ДСГ-MDC-Q'!Q53</f>
        <v>0</v>
      </c>
      <c r="AK32" s="354">
        <f>'План-ДСГ-MDC-Q'!R53</f>
        <v>0</v>
      </c>
      <c r="AL32" s="471">
        <f t="shared" si="5"/>
        <v>0</v>
      </c>
      <c r="AM32" s="472">
        <f t="shared" si="6"/>
        <v>0</v>
      </c>
    </row>
    <row r="33" spans="1:39" s="1" customFormat="1" ht="22.5" x14ac:dyDescent="0.2">
      <c r="A33" s="428">
        <v>18</v>
      </c>
      <c r="B33" s="495" t="s">
        <v>1551</v>
      </c>
      <c r="C33" s="343" t="s">
        <v>1553</v>
      </c>
      <c r="D33" s="344">
        <f>'План-ДСГ-MDC-R'!E51</f>
        <v>0</v>
      </c>
      <c r="E33" s="298">
        <f>'План-ДСГ-MDC-R'!F51</f>
        <v>0</v>
      </c>
      <c r="F33" s="344">
        <f>'План-ДСГ-MDC-R'!E52</f>
        <v>0</v>
      </c>
      <c r="G33" s="345">
        <f>'План-ДСГ-MDC-R'!F52</f>
        <v>0</v>
      </c>
      <c r="H33" s="346">
        <f>'План-ДСГ-MDC-R'!E53</f>
        <v>0</v>
      </c>
      <c r="I33" s="345">
        <f>'План-ДСГ-MDC-R'!F53</f>
        <v>0</v>
      </c>
      <c r="J33" s="344">
        <f>'План-ДСГ-MDC-R'!H51</f>
        <v>0</v>
      </c>
      <c r="K33" s="298">
        <f>'План-ДСГ-MDC-R'!I51</f>
        <v>0</v>
      </c>
      <c r="L33" s="344">
        <f>'План-ДСГ-MDC-R'!H52</f>
        <v>0</v>
      </c>
      <c r="M33" s="345">
        <f>'План-ДСГ-MDC-R'!I52</f>
        <v>0</v>
      </c>
      <c r="N33" s="346">
        <f>'План-ДСГ-MDC-R'!H53</f>
        <v>0</v>
      </c>
      <c r="O33" s="347">
        <f>'План-ДСГ-MDC-R'!I53</f>
        <v>0</v>
      </c>
      <c r="P33" s="344">
        <f>'План-ДСГ-MDC-R'!K51</f>
        <v>0</v>
      </c>
      <c r="Q33" s="285">
        <f>'План-ДСГ-MDC-R'!L51</f>
        <v>0</v>
      </c>
      <c r="R33" s="353">
        <f>'План-ДСГ-MDC-R'!K52</f>
        <v>0</v>
      </c>
      <c r="S33" s="347">
        <f>'План-ДСГ-MDC-R'!L52</f>
        <v>0</v>
      </c>
      <c r="T33" s="298">
        <f>'План-ДСГ-MDC-R'!K53</f>
        <v>0</v>
      </c>
      <c r="U33" s="347">
        <f>'План-ДСГ-MDC-R'!O53</f>
        <v>0</v>
      </c>
      <c r="V33" s="471">
        <f t="shared" si="1"/>
        <v>0</v>
      </c>
      <c r="W33" s="472">
        <f t="shared" si="2"/>
        <v>0</v>
      </c>
      <c r="X33" s="346">
        <f>'План-ДСГ-MDC-R'!N51</f>
        <v>0</v>
      </c>
      <c r="Y33" s="285">
        <f>'План-ДСГ-MDC-R'!O51</f>
        <v>0</v>
      </c>
      <c r="Z33" s="353">
        <f>'План-ДСГ-MDC-R'!N52</f>
        <v>0</v>
      </c>
      <c r="AA33" s="347">
        <f>'План-ДСГ-MDC-R'!O52</f>
        <v>0</v>
      </c>
      <c r="AB33" s="298">
        <f>'План-ДСГ-MDC-R'!N53</f>
        <v>0</v>
      </c>
      <c r="AC33" s="285">
        <f>'План-ДСГ-MDC-R'!O53</f>
        <v>0</v>
      </c>
      <c r="AD33" s="471">
        <f t="shared" si="3"/>
        <v>0</v>
      </c>
      <c r="AE33" s="472">
        <f t="shared" si="4"/>
        <v>0</v>
      </c>
      <c r="AF33" s="344">
        <f>'План-ДСГ-MDC-R'!Q51</f>
        <v>0</v>
      </c>
      <c r="AG33" s="298">
        <f>'План-ДСГ-MDC-R'!R51</f>
        <v>0</v>
      </c>
      <c r="AH33" s="344">
        <f>'План-ДСГ-MDC-R'!Q52</f>
        <v>0</v>
      </c>
      <c r="AI33" s="347">
        <f>'План-ДСГ-MDC-R'!R52</f>
        <v>0</v>
      </c>
      <c r="AJ33" s="298">
        <f>'План-ДСГ-MDC-R'!Q53</f>
        <v>0</v>
      </c>
      <c r="AK33" s="347">
        <f>'План-ДСГ-MDC-R'!R53</f>
        <v>0</v>
      </c>
      <c r="AL33" s="471">
        <f t="shared" si="5"/>
        <v>0</v>
      </c>
      <c r="AM33" s="472">
        <f t="shared" si="6"/>
        <v>0</v>
      </c>
    </row>
    <row r="34" spans="1:39" s="1" customFormat="1" ht="22.5" customHeight="1" x14ac:dyDescent="0.2">
      <c r="A34" s="428">
        <v>19</v>
      </c>
      <c r="B34" s="495" t="s">
        <v>1648</v>
      </c>
      <c r="C34" s="343" t="s">
        <v>1554</v>
      </c>
      <c r="D34" s="344">
        <f>'План-ДСГ-MDC-S,T'!E51</f>
        <v>0</v>
      </c>
      <c r="E34" s="298">
        <f>'План-ДСГ-MDC-S,T'!F51</f>
        <v>0</v>
      </c>
      <c r="F34" s="344">
        <f>'План-ДСГ-MDC-S,T'!E52</f>
        <v>0</v>
      </c>
      <c r="G34" s="345">
        <f>'План-ДСГ-MDC-S,T'!F52</f>
        <v>0</v>
      </c>
      <c r="H34" s="346">
        <f>'План-ДСГ-MDC-S,T'!E53</f>
        <v>0</v>
      </c>
      <c r="I34" s="345">
        <f>'План-ДСГ-MDC-S,T'!F53</f>
        <v>0</v>
      </c>
      <c r="J34" s="344">
        <f>'План-ДСГ-MDC-S,T'!H51</f>
        <v>0</v>
      </c>
      <c r="K34" s="298">
        <f>'План-ДСГ-MDC-S,T'!I51</f>
        <v>0</v>
      </c>
      <c r="L34" s="344">
        <f>'План-ДСГ-MDC-S,T'!H52</f>
        <v>0</v>
      </c>
      <c r="M34" s="345">
        <f>'План-ДСГ-MDC-S,T'!I52</f>
        <v>0</v>
      </c>
      <c r="N34" s="346">
        <f>'План-ДСГ-MDC-S,T'!H53</f>
        <v>0</v>
      </c>
      <c r="O34" s="347">
        <f>'План-ДСГ-MDC-S,T'!I53</f>
        <v>0</v>
      </c>
      <c r="P34" s="344">
        <f>'План-ДСГ-MDC-S,T'!K51</f>
        <v>0</v>
      </c>
      <c r="Q34" s="285">
        <f>'План-ДСГ-MDC-S,T'!L51</f>
        <v>0</v>
      </c>
      <c r="R34" s="353">
        <f>'План-ДСГ-MDC-S,T'!K52</f>
        <v>0</v>
      </c>
      <c r="S34" s="347">
        <f>'План-ДСГ-MDC-S,T'!L52</f>
        <v>0</v>
      </c>
      <c r="T34" s="298">
        <f>'План-ДСГ-MDC-S,T'!K53</f>
        <v>0</v>
      </c>
      <c r="U34" s="347">
        <f>'План-ДСГ-MDC-S,T'!L53</f>
        <v>0</v>
      </c>
      <c r="V34" s="471">
        <f t="shared" si="1"/>
        <v>0</v>
      </c>
      <c r="W34" s="472">
        <f t="shared" si="2"/>
        <v>0</v>
      </c>
      <c r="X34" s="346">
        <f>'План-ДСГ-MDC-S,T'!N51</f>
        <v>0</v>
      </c>
      <c r="Y34" s="285">
        <f>'План-ДСГ-MDC-S,T'!O51</f>
        <v>0</v>
      </c>
      <c r="Z34" s="353">
        <f>'План-ДСГ-MDC-S,T'!N52</f>
        <v>0</v>
      </c>
      <c r="AA34" s="347">
        <f>'План-ДСГ-MDC-S,T'!O52</f>
        <v>0</v>
      </c>
      <c r="AB34" s="298">
        <f>'План-ДСГ-MDC-S,T'!N53</f>
        <v>0</v>
      </c>
      <c r="AC34" s="285">
        <f>'План-ДСГ-MDC-S,T'!O53</f>
        <v>0</v>
      </c>
      <c r="AD34" s="471">
        <f t="shared" si="3"/>
        <v>0</v>
      </c>
      <c r="AE34" s="472">
        <f t="shared" si="4"/>
        <v>0</v>
      </c>
      <c r="AF34" s="344">
        <f>'План-ДСГ-MDC-S,T'!Q51</f>
        <v>0</v>
      </c>
      <c r="AG34" s="298">
        <f>'План-ДСГ-MDC-S,T'!R51</f>
        <v>0</v>
      </c>
      <c r="AH34" s="344">
        <f>'План-ДСГ-MDC-S,T'!Q52</f>
        <v>0</v>
      </c>
      <c r="AI34" s="347">
        <f>'План-ДСГ-MDC-S,T'!R52</f>
        <v>0</v>
      </c>
      <c r="AJ34" s="298">
        <f>'План-ДСГ-MDC-S,T'!Q53</f>
        <v>0</v>
      </c>
      <c r="AK34" s="347">
        <f>'План-ДСГ-MDC-S,T'!R53</f>
        <v>0</v>
      </c>
      <c r="AL34" s="471">
        <f t="shared" si="5"/>
        <v>0</v>
      </c>
      <c r="AM34" s="472">
        <f t="shared" si="6"/>
        <v>0</v>
      </c>
    </row>
    <row r="35" spans="1:39" s="1" customFormat="1" ht="21" customHeight="1" x14ac:dyDescent="0.2">
      <c r="A35" s="428">
        <v>20</v>
      </c>
      <c r="B35" s="495" t="s">
        <v>1552</v>
      </c>
      <c r="C35" s="343" t="s">
        <v>1555</v>
      </c>
      <c r="D35" s="344">
        <f>'План-ДСГ-MDC-U'!E51</f>
        <v>0</v>
      </c>
      <c r="E35" s="298">
        <f>'План-ДСГ-MDC-U'!F51</f>
        <v>0</v>
      </c>
      <c r="F35" s="344">
        <f>'План-ДСГ-MDC-U'!E52</f>
        <v>0</v>
      </c>
      <c r="G35" s="345">
        <f>'План-ДСГ-MDC-U'!F52</f>
        <v>0</v>
      </c>
      <c r="H35" s="346">
        <f>'План-ДСГ-MDC-U'!E53</f>
        <v>0</v>
      </c>
      <c r="I35" s="345">
        <f>'План-ДСГ-MDC-U'!F53</f>
        <v>0</v>
      </c>
      <c r="J35" s="344">
        <f>'План-ДСГ-MDC-U'!H51</f>
        <v>0</v>
      </c>
      <c r="K35" s="298">
        <f>'План-ДСГ-MDC-U'!I51</f>
        <v>0</v>
      </c>
      <c r="L35" s="344">
        <f>'План-ДСГ-MDC-U'!H52</f>
        <v>0</v>
      </c>
      <c r="M35" s="345">
        <f>'План-ДСГ-MDC-U'!I52</f>
        <v>0</v>
      </c>
      <c r="N35" s="346">
        <f>'План-ДСГ-MDC-U'!H53</f>
        <v>0</v>
      </c>
      <c r="O35" s="347">
        <f>'План-ДСГ-MDC-U'!F53</f>
        <v>0</v>
      </c>
      <c r="P35" s="344">
        <f>'План-ДСГ-MDC-U'!K51</f>
        <v>0</v>
      </c>
      <c r="Q35" s="285">
        <f>'План-ДСГ-MDC-U'!L51</f>
        <v>0</v>
      </c>
      <c r="R35" s="353">
        <f>'План-ДСГ-MDC-U'!K52</f>
        <v>0</v>
      </c>
      <c r="S35" s="347">
        <f>'План-ДСГ-MDC-U'!L52</f>
        <v>0</v>
      </c>
      <c r="T35" s="298">
        <f>'План-ДСГ-MDC-U'!K53</f>
        <v>0</v>
      </c>
      <c r="U35" s="347">
        <f>'План-ДСГ-MDC-U'!L53</f>
        <v>0</v>
      </c>
      <c r="V35" s="471">
        <f t="shared" si="1"/>
        <v>0</v>
      </c>
      <c r="W35" s="472">
        <f t="shared" si="2"/>
        <v>0</v>
      </c>
      <c r="X35" s="346">
        <f>'План-ДСГ-MDC-U'!N51</f>
        <v>0</v>
      </c>
      <c r="Y35" s="285">
        <f>'План-ДСГ-MDC-U'!O51</f>
        <v>0</v>
      </c>
      <c r="Z35" s="353">
        <f>'План-ДСГ-MDC-U'!N52</f>
        <v>0</v>
      </c>
      <c r="AA35" s="347">
        <f>'План-ДСГ-MDC-U'!O52</f>
        <v>0</v>
      </c>
      <c r="AB35" s="298">
        <f>'План-ДСГ-MDC-U'!N53</f>
        <v>0</v>
      </c>
      <c r="AC35" s="285">
        <f>'План-ДСГ-MDC-U'!O53</f>
        <v>0</v>
      </c>
      <c r="AD35" s="471">
        <f t="shared" si="3"/>
        <v>0</v>
      </c>
      <c r="AE35" s="472">
        <f t="shared" si="4"/>
        <v>0</v>
      </c>
      <c r="AF35" s="344">
        <f>'План-ДСГ-MDC-U'!Q51</f>
        <v>0</v>
      </c>
      <c r="AG35" s="298">
        <f>'План-ДСГ-MDC-U'!R51</f>
        <v>0</v>
      </c>
      <c r="AH35" s="344">
        <f>'План-ДСГ-MDC-U'!Q52</f>
        <v>0</v>
      </c>
      <c r="AI35" s="347">
        <f>'План-ДСГ-MDC-U'!R52</f>
        <v>0</v>
      </c>
      <c r="AJ35" s="298">
        <f>'План-ДСГ-MDC-U'!Q53</f>
        <v>0</v>
      </c>
      <c r="AK35" s="347">
        <f>'План-ДСГ-MDC-U'!R53</f>
        <v>0</v>
      </c>
      <c r="AL35" s="471">
        <f t="shared" si="5"/>
        <v>0</v>
      </c>
      <c r="AM35" s="472">
        <f t="shared" si="6"/>
        <v>0</v>
      </c>
    </row>
    <row r="36" spans="1:39" s="1" customFormat="1" ht="21" customHeight="1" x14ac:dyDescent="0.2">
      <c r="A36" s="428">
        <v>21</v>
      </c>
      <c r="B36" s="495" t="s">
        <v>1501</v>
      </c>
      <c r="C36" s="343" t="s">
        <v>1556</v>
      </c>
      <c r="D36" s="344">
        <f>'План-ДСГ-MDC-V'!E51</f>
        <v>0</v>
      </c>
      <c r="E36" s="298">
        <f>'План-ДСГ-MDC-V'!F51</f>
        <v>0</v>
      </c>
      <c r="F36" s="344">
        <f>'План-ДСГ-MDC-V'!E52</f>
        <v>0</v>
      </c>
      <c r="G36" s="345">
        <f>'План-ДСГ-MDC-V'!F52</f>
        <v>0</v>
      </c>
      <c r="H36" s="346">
        <f>'План-ДСГ-MDC-V'!E53</f>
        <v>0</v>
      </c>
      <c r="I36" s="345">
        <f>'План-ДСГ-MDC-V'!F53</f>
        <v>0</v>
      </c>
      <c r="J36" s="344">
        <f>'План-ДСГ-MDC-V'!H51</f>
        <v>0</v>
      </c>
      <c r="K36" s="298">
        <f>'План-ДСГ-MDC-V'!I51</f>
        <v>0</v>
      </c>
      <c r="L36" s="344">
        <f>'План-ДСГ-MDC-V'!H52</f>
        <v>0</v>
      </c>
      <c r="M36" s="345">
        <f>'План-ДСГ-MDC-V'!I52</f>
        <v>0</v>
      </c>
      <c r="N36" s="346">
        <f>'План-ДСГ-MDC-V'!H53</f>
        <v>0</v>
      </c>
      <c r="O36" s="347">
        <f>'План-ДСГ-MDC-V'!I53</f>
        <v>0</v>
      </c>
      <c r="P36" s="344">
        <f>'План-ДСГ-MDC-V'!K51</f>
        <v>0</v>
      </c>
      <c r="Q36" s="285">
        <f>'План-ДСГ-MDC-V'!L51</f>
        <v>0</v>
      </c>
      <c r="R36" s="353">
        <f>'План-ДСГ-MDC-V'!K52</f>
        <v>0</v>
      </c>
      <c r="S36" s="347">
        <f>'План-ДСГ-MDC-V'!L52</f>
        <v>0</v>
      </c>
      <c r="T36" s="298">
        <f>'План-ДСГ-MDC-V'!K53</f>
        <v>0</v>
      </c>
      <c r="U36" s="347">
        <f>'План-ДСГ-MDC-V'!L53</f>
        <v>0</v>
      </c>
      <c r="V36" s="471">
        <f t="shared" si="1"/>
        <v>0</v>
      </c>
      <c r="W36" s="472">
        <f t="shared" si="2"/>
        <v>0</v>
      </c>
      <c r="X36" s="346">
        <f>'План-ДСГ-MDC-V'!N51</f>
        <v>0</v>
      </c>
      <c r="Y36" s="355">
        <f>'План-ДСГ-MDC-V'!O51</f>
        <v>0</v>
      </c>
      <c r="Z36" s="353">
        <f>'План-ДСГ-MDC-V'!N52</f>
        <v>0</v>
      </c>
      <c r="AA36" s="347">
        <f>'План-ДСГ-MDC-V'!O52</f>
        <v>0</v>
      </c>
      <c r="AB36" s="298">
        <f>'План-ДСГ-MDC-V'!N53</f>
        <v>0</v>
      </c>
      <c r="AC36" s="285">
        <f>'План-ДСГ-MDC-V'!O53</f>
        <v>0</v>
      </c>
      <c r="AD36" s="471">
        <f t="shared" si="3"/>
        <v>0</v>
      </c>
      <c r="AE36" s="472">
        <f t="shared" si="4"/>
        <v>0</v>
      </c>
      <c r="AF36" s="344">
        <f>'План-ДСГ-MDC-V'!Q51</f>
        <v>0</v>
      </c>
      <c r="AG36" s="298">
        <f>'План-ДСГ-MDC-V'!R51</f>
        <v>0</v>
      </c>
      <c r="AH36" s="344">
        <f>'План-ДСГ-MDC-V'!Q52</f>
        <v>0</v>
      </c>
      <c r="AI36" s="347">
        <f>'План-ДСГ-MDC-V'!R52</f>
        <v>0</v>
      </c>
      <c r="AJ36" s="298">
        <f>'План-ДСГ-MDC-V'!Q53</f>
        <v>0</v>
      </c>
      <c r="AK36" s="347">
        <f>'План-ДСГ-MDC-V'!R53</f>
        <v>0</v>
      </c>
      <c r="AL36" s="471">
        <f t="shared" si="5"/>
        <v>0</v>
      </c>
      <c r="AM36" s="472">
        <f t="shared" si="6"/>
        <v>0</v>
      </c>
    </row>
    <row r="37" spans="1:39" s="1" customFormat="1" ht="24" x14ac:dyDescent="0.2">
      <c r="A37" s="428">
        <v>22</v>
      </c>
      <c r="B37" s="495" t="s">
        <v>1649</v>
      </c>
      <c r="C37" s="343" t="s">
        <v>1559</v>
      </c>
      <c r="D37" s="344">
        <f>'План-ДСГ-MDC-W,X'!E51</f>
        <v>0</v>
      </c>
      <c r="E37" s="298">
        <f>'План-ДСГ-MDC-W,X'!F51</f>
        <v>0</v>
      </c>
      <c r="F37" s="344">
        <f>'План-ДСГ-MDC-W,X'!E52</f>
        <v>0</v>
      </c>
      <c r="G37" s="345">
        <f>'План-ДСГ-MDC-W,X'!F52</f>
        <v>0</v>
      </c>
      <c r="H37" s="346">
        <f>'План-ДСГ-MDC-W,X'!E53</f>
        <v>0</v>
      </c>
      <c r="I37" s="345">
        <f>'План-ДСГ-MDC-W,X'!F53</f>
        <v>0</v>
      </c>
      <c r="J37" s="344">
        <f>'План-ДСГ-MDC-W,X'!H51</f>
        <v>0</v>
      </c>
      <c r="K37" s="298">
        <f>'План-ДСГ-MDC-W,X'!I51</f>
        <v>0</v>
      </c>
      <c r="L37" s="344">
        <f>'План-ДСГ-MDC-W,X'!H52</f>
        <v>0</v>
      </c>
      <c r="M37" s="345">
        <f>'План-ДСГ-MDC-W,X'!I52</f>
        <v>0</v>
      </c>
      <c r="N37" s="346">
        <f>'План-ДСГ-MDC-W,X'!H53</f>
        <v>0</v>
      </c>
      <c r="O37" s="347">
        <f>'План-ДСГ-MDC-W,X'!I53</f>
        <v>0</v>
      </c>
      <c r="P37" s="344">
        <f>'План-ДСГ-MDC-W,X'!K51</f>
        <v>0</v>
      </c>
      <c r="Q37" s="285">
        <f>'План-ДСГ-MDC-W,X'!L51</f>
        <v>0</v>
      </c>
      <c r="R37" s="353">
        <f>'План-ДСГ-MDC-W,X'!K52</f>
        <v>0</v>
      </c>
      <c r="S37" s="347">
        <f>'План-ДСГ-MDC-W,X'!L52</f>
        <v>0</v>
      </c>
      <c r="T37" s="298">
        <f>'План-ДСГ-MDC-Y'!K53</f>
        <v>0</v>
      </c>
      <c r="U37" s="347">
        <f>'План-ДСГ-MDC-W,X'!L53</f>
        <v>0</v>
      </c>
      <c r="V37" s="471">
        <f t="shared" si="1"/>
        <v>0</v>
      </c>
      <c r="W37" s="472">
        <f t="shared" si="2"/>
        <v>0</v>
      </c>
      <c r="X37" s="346">
        <f>'План-ДСГ-MDC-W,X'!N51</f>
        <v>0</v>
      </c>
      <c r="Y37" s="285">
        <f>'План-ДСГ-MDC-W,X'!O51</f>
        <v>0</v>
      </c>
      <c r="Z37" s="353">
        <f>'План-ДСГ-MDC-W,X'!N52</f>
        <v>0</v>
      </c>
      <c r="AA37" s="347">
        <f>'План-ДСГ-MDC-W,X'!O52</f>
        <v>0</v>
      </c>
      <c r="AB37" s="298">
        <f>'План-ДСГ-MDC-W,X'!N53</f>
        <v>0</v>
      </c>
      <c r="AC37" s="285">
        <f>'План-ДСГ-MDC-W,X'!O53</f>
        <v>0</v>
      </c>
      <c r="AD37" s="471">
        <f t="shared" si="3"/>
        <v>0</v>
      </c>
      <c r="AE37" s="472">
        <f t="shared" si="4"/>
        <v>0</v>
      </c>
      <c r="AF37" s="344">
        <f>'План-ДСГ-MDC-W,X'!Q51</f>
        <v>0</v>
      </c>
      <c r="AG37" s="298">
        <f>'План-ДСГ-MDC-W,X'!R51</f>
        <v>0</v>
      </c>
      <c r="AH37" s="344">
        <f>'План-ДСГ-MDC-W,X'!Q52</f>
        <v>0</v>
      </c>
      <c r="AI37" s="347">
        <f>'План-ДСГ-MDC-W,X'!R52</f>
        <v>0</v>
      </c>
      <c r="AJ37" s="298">
        <f>'План-ДСГ-MDC-W,X'!Q53</f>
        <v>0</v>
      </c>
      <c r="AK37" s="347">
        <f>'План-ДСГ-MDC-W,X'!R53</f>
        <v>0</v>
      </c>
      <c r="AL37" s="471">
        <f t="shared" si="5"/>
        <v>0</v>
      </c>
      <c r="AM37" s="472">
        <f t="shared" si="6"/>
        <v>0</v>
      </c>
    </row>
    <row r="38" spans="1:39" s="1" customFormat="1" ht="21" customHeight="1" x14ac:dyDescent="0.2">
      <c r="A38" s="428">
        <v>23</v>
      </c>
      <c r="B38" s="495" t="s">
        <v>1557</v>
      </c>
      <c r="C38" s="343" t="s">
        <v>1560</v>
      </c>
      <c r="D38" s="344">
        <f>'План-ДСГ-MDC-Y'!E51</f>
        <v>0</v>
      </c>
      <c r="E38" s="298">
        <f>'План-ДСГ-MDC-Y'!F51</f>
        <v>0</v>
      </c>
      <c r="F38" s="344">
        <f>'План-ДСГ-MDC-Y'!E52</f>
        <v>0</v>
      </c>
      <c r="G38" s="345">
        <f>'План-ДСГ-MDC-Y'!F52</f>
        <v>0</v>
      </c>
      <c r="H38" s="346">
        <f>'План-ДСГ-MDC-Y'!E53</f>
        <v>0</v>
      </c>
      <c r="I38" s="345">
        <f>'План-ДСГ-MDC-Y'!F53</f>
        <v>0</v>
      </c>
      <c r="J38" s="344">
        <f>'План-ДСГ-MDC-Y'!H51</f>
        <v>0</v>
      </c>
      <c r="K38" s="298">
        <f>'План-ДСГ-MDC-Y'!I51</f>
        <v>0</v>
      </c>
      <c r="L38" s="344">
        <f>'План-ДСГ-MDC-Y'!H52</f>
        <v>0</v>
      </c>
      <c r="M38" s="345">
        <f>'План-ДСГ-MDC-Y'!I52</f>
        <v>0</v>
      </c>
      <c r="N38" s="346">
        <f>'План-ДСГ-MDC-Y'!H53</f>
        <v>0</v>
      </c>
      <c r="O38" s="347">
        <f>'План-ДСГ-MDC-Y'!I53</f>
        <v>0</v>
      </c>
      <c r="P38" s="344">
        <f>'План-ДСГ-MDC-Y'!K51</f>
        <v>0</v>
      </c>
      <c r="Q38" s="355">
        <f>'План-ДСГ-MDC-Y'!L51</f>
        <v>0</v>
      </c>
      <c r="R38" s="353">
        <f>'План-ДСГ-MDC-Y'!K52</f>
        <v>0</v>
      </c>
      <c r="S38" s="347">
        <f>'План-ДСГ-MDC-Y'!L52</f>
        <v>0</v>
      </c>
      <c r="T38" s="298">
        <f>'План-ДСГ-MDC-Y'!K53</f>
        <v>0</v>
      </c>
      <c r="U38" s="347">
        <f>'План-ДСГ-MDC-Y'!L53</f>
        <v>0</v>
      </c>
      <c r="V38" s="471">
        <f t="shared" si="1"/>
        <v>0</v>
      </c>
      <c r="W38" s="472">
        <f t="shared" si="2"/>
        <v>0</v>
      </c>
      <c r="X38" s="346">
        <f>'План-ДСГ-MDC-Y'!N51</f>
        <v>0</v>
      </c>
      <c r="Y38" s="285">
        <f>'План-ДСГ-MDC-Y'!O51</f>
        <v>0</v>
      </c>
      <c r="Z38" s="353">
        <f>'План-ДСГ-MDC-Y'!N52</f>
        <v>0</v>
      </c>
      <c r="AA38" s="347">
        <f>'План-ДСГ-MDC-Y'!O52</f>
        <v>0</v>
      </c>
      <c r="AB38" s="298">
        <f>'План-ДСГ-MDC-Y'!N53</f>
        <v>0</v>
      </c>
      <c r="AC38" s="285">
        <f>'План-ДСГ-MDC-Y'!O53</f>
        <v>0</v>
      </c>
      <c r="AD38" s="471">
        <f t="shared" si="3"/>
        <v>0</v>
      </c>
      <c r="AE38" s="472">
        <f t="shared" si="4"/>
        <v>0</v>
      </c>
      <c r="AF38" s="344">
        <f>'План-ДСГ-MDC-Y'!Q51</f>
        <v>0</v>
      </c>
      <c r="AG38" s="298">
        <f>'План-ДСГ-MDC-Y'!R51</f>
        <v>0</v>
      </c>
      <c r="AH38" s="344">
        <f>'План-ДСГ-MDC-Y'!Q52</f>
        <v>0</v>
      </c>
      <c r="AI38" s="347">
        <f>'План-ДСГ-MDC-Y'!R52</f>
        <v>0</v>
      </c>
      <c r="AJ38" s="298">
        <f>'План-ДСГ-MDC-Y'!Q53</f>
        <v>0</v>
      </c>
      <c r="AK38" s="347">
        <f>'План-ДСГ-MDC-Y'!R53</f>
        <v>0</v>
      </c>
      <c r="AL38" s="471">
        <f t="shared" si="5"/>
        <v>0</v>
      </c>
      <c r="AM38" s="472">
        <f t="shared" si="6"/>
        <v>0</v>
      </c>
    </row>
    <row r="39" spans="1:39" s="1" customFormat="1" ht="21" customHeight="1" x14ac:dyDescent="0.2">
      <c r="A39" s="428">
        <v>24</v>
      </c>
      <c r="B39" s="495" t="s">
        <v>1558</v>
      </c>
      <c r="C39" s="343" t="s">
        <v>1561</v>
      </c>
      <c r="D39" s="344">
        <f>'План-ДСГ-MDC-Z'!E51</f>
        <v>0</v>
      </c>
      <c r="E39" s="298">
        <f>'План-ДСГ-MDC-Z'!F51</f>
        <v>0</v>
      </c>
      <c r="F39" s="344">
        <f>'План-ДСГ-MDC-Z'!E52</f>
        <v>0</v>
      </c>
      <c r="G39" s="345">
        <f>'План-ДСГ-MDC-Z'!F52</f>
        <v>0</v>
      </c>
      <c r="H39" s="346">
        <f>'План-ДСГ-MDC-Z'!E53</f>
        <v>0</v>
      </c>
      <c r="I39" s="345">
        <f>'План-ДСГ-MDC-Z'!F53</f>
        <v>0</v>
      </c>
      <c r="J39" s="344">
        <f>'План-ДСГ-MDC-Z'!H51</f>
        <v>0</v>
      </c>
      <c r="K39" s="298">
        <f>'План-ДСГ-MDC-Z'!I51</f>
        <v>0</v>
      </c>
      <c r="L39" s="344">
        <f>'План-ДСГ-MDC-Z'!H52</f>
        <v>0</v>
      </c>
      <c r="M39" s="345">
        <f>'План-ДСГ-MDC-Z'!I52</f>
        <v>0</v>
      </c>
      <c r="N39" s="346">
        <f>'План-ДСГ-MDC-Z'!H53</f>
        <v>0</v>
      </c>
      <c r="O39" s="347">
        <f>'План-ДСГ-MDC-Z'!I53</f>
        <v>0</v>
      </c>
      <c r="P39" s="344">
        <f>'План-ДСГ-MDC-Z'!K51</f>
        <v>0</v>
      </c>
      <c r="Q39" s="285">
        <f>'План-ДСГ-MDC-Z'!L51</f>
        <v>0</v>
      </c>
      <c r="R39" s="353">
        <f>'План-ДСГ-MDC-Z'!K52</f>
        <v>0</v>
      </c>
      <c r="S39" s="347">
        <f>'План-ДСГ-MDC-Z'!L52</f>
        <v>0</v>
      </c>
      <c r="T39" s="298">
        <f>'План-ДСГ-MDC-Z'!K53</f>
        <v>0</v>
      </c>
      <c r="U39" s="347">
        <f>'План-ДСГ-MDC-Z'!L53</f>
        <v>0</v>
      </c>
      <c r="V39" s="471">
        <f t="shared" si="1"/>
        <v>0</v>
      </c>
      <c r="W39" s="472">
        <f t="shared" si="2"/>
        <v>0</v>
      </c>
      <c r="X39" s="346">
        <f>'План-ДСГ-MDC-Z'!N51</f>
        <v>0</v>
      </c>
      <c r="Y39" s="285">
        <f>'План-ДСГ-MDC-Z'!O51</f>
        <v>0</v>
      </c>
      <c r="Z39" s="353">
        <f>'План-ДСГ-MDC-Z'!N52</f>
        <v>0</v>
      </c>
      <c r="AA39" s="347">
        <f>'План-ДСГ-MDC-Z'!O52</f>
        <v>0</v>
      </c>
      <c r="AB39" s="298">
        <f>'План-ДСГ-MDC-Z'!N53</f>
        <v>0</v>
      </c>
      <c r="AC39" s="285">
        <f>'План-ДСГ-MDC-Z'!O53</f>
        <v>0</v>
      </c>
      <c r="AD39" s="471">
        <f t="shared" si="3"/>
        <v>0</v>
      </c>
      <c r="AE39" s="472">
        <f t="shared" si="4"/>
        <v>0</v>
      </c>
      <c r="AF39" s="344">
        <f>'План-ДСГ-MDC-Z'!Q51</f>
        <v>0</v>
      </c>
      <c r="AG39" s="298">
        <f>'План-ДСГ-MDC-Z'!R51</f>
        <v>0</v>
      </c>
      <c r="AH39" s="344">
        <f>'План-ДСГ-MDC-Z'!Q52</f>
        <v>0</v>
      </c>
      <c r="AI39" s="347">
        <f>'План-ДСГ-MDC-Z'!R52</f>
        <v>0</v>
      </c>
      <c r="AJ39" s="298">
        <f>'План-ДСГ-MDC-Z'!Q53</f>
        <v>0</v>
      </c>
      <c r="AK39" s="347">
        <f>'План-ДСГ-MDC-Z'!R53</f>
        <v>0</v>
      </c>
      <c r="AL39" s="471">
        <f t="shared" si="5"/>
        <v>0</v>
      </c>
      <c r="AM39" s="472">
        <f t="shared" si="6"/>
        <v>0</v>
      </c>
    </row>
    <row r="40" spans="1:39" s="1" customFormat="1" ht="13.5" thickBot="1" x14ac:dyDescent="0.25">
      <c r="A40" s="428">
        <v>27</v>
      </c>
      <c r="B40" s="495"/>
      <c r="C40" s="343"/>
      <c r="D40" s="356"/>
      <c r="E40" s="299"/>
      <c r="F40" s="356"/>
      <c r="G40" s="357"/>
      <c r="H40" s="358"/>
      <c r="I40" s="357"/>
      <c r="J40" s="356"/>
      <c r="K40" s="299"/>
      <c r="L40" s="356"/>
      <c r="M40" s="357"/>
      <c r="N40" s="358"/>
      <c r="O40" s="359"/>
      <c r="P40" s="356"/>
      <c r="Q40" s="301"/>
      <c r="R40" s="360"/>
      <c r="S40" s="359"/>
      <c r="T40" s="299"/>
      <c r="U40" s="359"/>
      <c r="V40" s="473">
        <f t="shared" si="1"/>
        <v>0</v>
      </c>
      <c r="W40" s="474">
        <f t="shared" si="2"/>
        <v>0</v>
      </c>
      <c r="X40" s="346"/>
      <c r="Y40" s="310"/>
      <c r="Z40" s="360"/>
      <c r="AA40" s="359"/>
      <c r="AB40" s="361"/>
      <c r="AC40" s="301"/>
      <c r="AD40" s="473">
        <f t="shared" si="3"/>
        <v>0</v>
      </c>
      <c r="AE40" s="474">
        <f t="shared" si="4"/>
        <v>0</v>
      </c>
      <c r="AF40" s="356"/>
      <c r="AG40" s="299"/>
      <c r="AH40" s="356"/>
      <c r="AI40" s="359"/>
      <c r="AJ40" s="299"/>
      <c r="AK40" s="359"/>
      <c r="AL40" s="473">
        <f t="shared" si="5"/>
        <v>0</v>
      </c>
      <c r="AM40" s="474">
        <f t="shared" si="6"/>
        <v>0</v>
      </c>
    </row>
    <row r="41" spans="1:39" s="14" customFormat="1" ht="23.1" customHeight="1" thickBot="1" x14ac:dyDescent="0.25">
      <c r="A41" s="490"/>
      <c r="B41" s="476"/>
      <c r="C41" s="480" t="s">
        <v>1344</v>
      </c>
      <c r="D41" s="477">
        <f t="shared" ref="D41:AM41" si="7">SUM(D16:D40)</f>
        <v>0</v>
      </c>
      <c r="E41" s="477">
        <f t="shared" si="7"/>
        <v>0</v>
      </c>
      <c r="F41" s="477">
        <f t="shared" si="7"/>
        <v>0</v>
      </c>
      <c r="G41" s="477">
        <f t="shared" si="7"/>
        <v>0</v>
      </c>
      <c r="H41" s="477">
        <f t="shared" si="7"/>
        <v>0</v>
      </c>
      <c r="I41" s="478">
        <f t="shared" si="7"/>
        <v>0</v>
      </c>
      <c r="J41" s="479">
        <f t="shared" si="7"/>
        <v>0</v>
      </c>
      <c r="K41" s="479">
        <f t="shared" si="7"/>
        <v>0</v>
      </c>
      <c r="L41" s="479">
        <f t="shared" si="7"/>
        <v>0</v>
      </c>
      <c r="M41" s="479">
        <f t="shared" si="7"/>
        <v>0</v>
      </c>
      <c r="N41" s="479">
        <f t="shared" si="7"/>
        <v>0</v>
      </c>
      <c r="O41" s="479">
        <f t="shared" si="7"/>
        <v>0</v>
      </c>
      <c r="P41" s="484">
        <f t="shared" si="7"/>
        <v>0</v>
      </c>
      <c r="Q41" s="485">
        <f t="shared" si="7"/>
        <v>0</v>
      </c>
      <c r="R41" s="484">
        <f t="shared" si="7"/>
        <v>0</v>
      </c>
      <c r="S41" s="485">
        <f t="shared" si="7"/>
        <v>0</v>
      </c>
      <c r="T41" s="484">
        <f t="shared" si="7"/>
        <v>0</v>
      </c>
      <c r="U41" s="485">
        <f t="shared" si="7"/>
        <v>0</v>
      </c>
      <c r="V41" s="484">
        <f t="shared" si="7"/>
        <v>0</v>
      </c>
      <c r="W41" s="485">
        <f t="shared" si="7"/>
        <v>0</v>
      </c>
      <c r="X41" s="484">
        <f t="shared" si="7"/>
        <v>0</v>
      </c>
      <c r="Y41" s="485">
        <f t="shared" si="7"/>
        <v>0</v>
      </c>
      <c r="Z41" s="484">
        <f t="shared" si="7"/>
        <v>0</v>
      </c>
      <c r="AA41" s="485">
        <f t="shared" si="7"/>
        <v>0</v>
      </c>
      <c r="AB41" s="484">
        <f t="shared" si="7"/>
        <v>0</v>
      </c>
      <c r="AC41" s="485">
        <f t="shared" si="7"/>
        <v>0</v>
      </c>
      <c r="AD41" s="484">
        <f t="shared" si="7"/>
        <v>0</v>
      </c>
      <c r="AE41" s="485">
        <f t="shared" si="7"/>
        <v>0</v>
      </c>
      <c r="AF41" s="484">
        <f t="shared" si="7"/>
        <v>0</v>
      </c>
      <c r="AG41" s="485">
        <f t="shared" si="7"/>
        <v>0</v>
      </c>
      <c r="AH41" s="484">
        <f t="shared" si="7"/>
        <v>0</v>
      </c>
      <c r="AI41" s="485">
        <f t="shared" si="7"/>
        <v>0</v>
      </c>
      <c r="AJ41" s="484">
        <f t="shared" si="7"/>
        <v>0</v>
      </c>
      <c r="AK41" s="485">
        <f t="shared" si="7"/>
        <v>0</v>
      </c>
      <c r="AL41" s="484">
        <f t="shared" si="7"/>
        <v>0</v>
      </c>
      <c r="AM41" s="485">
        <f t="shared" si="7"/>
        <v>0</v>
      </c>
    </row>
    <row r="42" spans="1:39" x14ac:dyDescent="0.25">
      <c r="C42" s="27"/>
    </row>
    <row r="47" spans="1:39" x14ac:dyDescent="0.25">
      <c r="C47" s="25"/>
    </row>
    <row r="48" spans="1:39" x14ac:dyDescent="0.25">
      <c r="C48" s="25"/>
    </row>
    <row r="49" spans="1:27" x14ac:dyDescent="0.25">
      <c r="C49" s="28"/>
    </row>
    <row r="50" spans="1:27" x14ac:dyDescent="0.25">
      <c r="A50" s="58"/>
      <c r="B50" s="17"/>
      <c r="C50" s="25"/>
      <c r="D50" s="6"/>
      <c r="E50" s="6"/>
      <c r="F50" s="6"/>
      <c r="G50" s="6"/>
      <c r="H50" s="6"/>
      <c r="AA50" s="6"/>
    </row>
  </sheetData>
  <sheetProtection algorithmName="SHA-512" hashValue="l0zPXgTP2GUuLg6k82CBU8Gx/3y2NMMCGAtSxrpUBUCHZq/PxP0JJKMrWbKlRF0oEVE7Wyu1E9gpmddinI59CA==" saltValue="31RPyA5i2R2HVSb46Xxk4Q==" spinCount="100000" sheet="1" formatRows="0" insertColumns="0" selectLockedCells="1"/>
  <mergeCells count="30">
    <mergeCell ref="AJ13:AK13"/>
    <mergeCell ref="AL13:AM13"/>
    <mergeCell ref="AF11:AM12"/>
    <mergeCell ref="X11:AE12"/>
    <mergeCell ref="C5:U5"/>
    <mergeCell ref="D13:E13"/>
    <mergeCell ref="B6:U6"/>
    <mergeCell ref="B9:U9"/>
    <mergeCell ref="V13:W13"/>
    <mergeCell ref="AH13:AI13"/>
    <mergeCell ref="F13:G13"/>
    <mergeCell ref="H13:I13"/>
    <mergeCell ref="J13:K13"/>
    <mergeCell ref="L13:M13"/>
    <mergeCell ref="N13:O13"/>
    <mergeCell ref="AD13:AE13"/>
    <mergeCell ref="P13:Q13"/>
    <mergeCell ref="AE1:AF1"/>
    <mergeCell ref="AB13:AC13"/>
    <mergeCell ref="AF13:AG13"/>
    <mergeCell ref="A1:I1"/>
    <mergeCell ref="A11:A14"/>
    <mergeCell ref="B11:B14"/>
    <mergeCell ref="C11:C14"/>
    <mergeCell ref="D11:W12"/>
    <mergeCell ref="P3:X3"/>
    <mergeCell ref="R13:S13"/>
    <mergeCell ref="T13:U13"/>
    <mergeCell ref="Z13:AA13"/>
    <mergeCell ref="X13:Y13"/>
  </mergeCells>
  <hyperlinks>
    <hyperlink ref="AE1:AF1" location="'Почетна страна'!G8" display="Врати се на почетна страна" xr:uid="{BECAE89B-6243-4707-84B6-499CA5467029}"/>
  </hyperlinks>
  <printOptions horizontalCentered="1"/>
  <pageMargins left="0.23622047244094491" right="0.23622047244094491" top="0.49" bottom="0.52" header="0.31496062992125984" footer="0.31496062992125984"/>
  <pageSetup paperSize="9" scale="54" fitToHeight="0" pageOrder="overThenDown" orientation="landscape" r:id="rId1"/>
  <headerFooter alignWithMargins="0">
    <oddFooter>&amp;C&amp;8&amp;P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09C9-37AA-4B5F-ABAB-9F6EA2DC0BA7}">
  <sheetPr>
    <tabColor rgb="FFFF0000"/>
  </sheetPr>
  <dimension ref="A1:S18"/>
  <sheetViews>
    <sheetView showGridLines="0" zoomScale="90" zoomScaleNormal="90" workbookViewId="0">
      <selection activeCell="D3" sqref="D3:O3"/>
    </sheetView>
  </sheetViews>
  <sheetFormatPr defaultRowHeight="12.75" x14ac:dyDescent="0.2"/>
  <cols>
    <col min="1" max="1" width="25" customWidth="1"/>
    <col min="2" max="2" width="7.7109375" customWidth="1"/>
    <col min="3" max="3" width="8.7109375" customWidth="1"/>
    <col min="4" max="4" width="13.7109375" customWidth="1"/>
    <col min="5" max="5" width="7.7109375" customWidth="1"/>
    <col min="6" max="6" width="8.5703125" customWidth="1"/>
    <col min="7" max="7" width="13.7109375" customWidth="1"/>
    <col min="8" max="8" width="7.7109375" customWidth="1"/>
    <col min="9" max="9" width="8.7109375" customWidth="1"/>
    <col min="10" max="10" width="13.7109375" customWidth="1"/>
    <col min="11" max="11" width="7.7109375" customWidth="1"/>
    <col min="12" max="12" width="8.7109375" customWidth="1"/>
    <col min="13" max="13" width="13.7109375" customWidth="1"/>
    <col min="14" max="14" width="7.7109375" customWidth="1"/>
    <col min="15" max="15" width="8.7109375" customWidth="1"/>
    <col min="16" max="16" width="13.7109375" customWidth="1"/>
  </cols>
  <sheetData>
    <row r="1" spans="1:19" ht="25.5" customHeight="1" x14ac:dyDescent="0.2">
      <c r="A1" s="508" t="s">
        <v>1573</v>
      </c>
      <c r="B1" s="509"/>
      <c r="C1" s="509"/>
      <c r="D1" s="509"/>
      <c r="E1" s="509"/>
      <c r="F1" s="509"/>
      <c r="G1" s="509"/>
      <c r="H1" s="509"/>
      <c r="I1" s="510"/>
      <c r="O1" s="692" t="s">
        <v>1563</v>
      </c>
      <c r="P1" s="692"/>
    </row>
    <row r="2" spans="1:19" x14ac:dyDescent="0.2">
      <c r="O2" s="434"/>
      <c r="P2" s="434"/>
    </row>
    <row r="3" spans="1:19" ht="24.75" customHeight="1" x14ac:dyDescent="0.2">
      <c r="C3" s="460" t="s">
        <v>1606</v>
      </c>
      <c r="D3" s="502"/>
      <c r="E3" s="503"/>
      <c r="F3" s="503"/>
      <c r="G3" s="503"/>
      <c r="H3" s="503"/>
      <c r="I3" s="503"/>
      <c r="J3" s="503"/>
      <c r="K3" s="503"/>
      <c r="L3" s="503"/>
      <c r="M3" s="503"/>
      <c r="N3" s="503"/>
      <c r="O3" s="504"/>
      <c r="Q3" s="330"/>
      <c r="R3" s="330"/>
      <c r="S3" s="5"/>
    </row>
    <row r="4" spans="1:19" ht="15.75" x14ac:dyDescent="0.25">
      <c r="A4" s="23"/>
      <c r="B4" s="7"/>
      <c r="C4" s="7"/>
      <c r="D4" s="7"/>
      <c r="Q4" s="6"/>
      <c r="R4" s="6"/>
      <c r="S4" s="6"/>
    </row>
    <row r="5" spans="1:19" ht="15.75" x14ac:dyDescent="0.2">
      <c r="A5" s="511" t="s">
        <v>1579</v>
      </c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511"/>
      <c r="M5" s="511"/>
      <c r="N5" s="511"/>
      <c r="O5" s="511"/>
      <c r="P5" s="511"/>
      <c r="Q5" s="98"/>
      <c r="R5" s="98"/>
      <c r="S5" s="98"/>
    </row>
    <row r="6" spans="1:19" ht="36" customHeight="1" x14ac:dyDescent="0.2">
      <c r="A6" s="580" t="s">
        <v>1569</v>
      </c>
      <c r="B6" s="580"/>
      <c r="C6" s="580"/>
      <c r="D6" s="580"/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129"/>
      <c r="R6" s="129"/>
      <c r="S6" s="129"/>
    </row>
    <row r="7" spans="1:19" ht="21" customHeight="1" x14ac:dyDescent="0.25">
      <c r="A7" s="309"/>
      <c r="B7" s="309"/>
      <c r="C7" s="309"/>
      <c r="D7" s="309"/>
      <c r="E7" s="309"/>
      <c r="F7" s="6"/>
      <c r="G7" s="6"/>
      <c r="H7" s="513"/>
      <c r="I7" s="513"/>
      <c r="J7" s="64" t="s">
        <v>1574</v>
      </c>
      <c r="K7" s="309"/>
      <c r="L7" s="309"/>
      <c r="M7" s="309"/>
      <c r="N7" s="309"/>
      <c r="O7" s="309"/>
      <c r="P7" s="309"/>
      <c r="Q7" s="309"/>
      <c r="R7" s="309"/>
      <c r="S7" s="309"/>
    </row>
    <row r="8" spans="1:19" ht="12.75" customHeight="1" x14ac:dyDescent="0.25">
      <c r="A8" s="309"/>
      <c r="B8" s="309"/>
      <c r="C8" s="309"/>
      <c r="D8" s="309"/>
      <c r="E8" s="309"/>
      <c r="F8" s="6"/>
      <c r="G8" s="6"/>
      <c r="H8" s="309"/>
      <c r="I8" s="56"/>
      <c r="J8" s="64"/>
      <c r="K8" s="309"/>
      <c r="L8" s="309"/>
      <c r="M8" s="309"/>
      <c r="N8" s="309"/>
      <c r="O8" s="309"/>
      <c r="P8" s="309"/>
      <c r="Q8" s="309"/>
      <c r="R8" s="309"/>
      <c r="S8" s="309"/>
    </row>
    <row r="9" spans="1:19" ht="20.25" customHeight="1" x14ac:dyDescent="0.2">
      <c r="A9" s="699" t="s">
        <v>1609</v>
      </c>
      <c r="B9" s="699"/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9"/>
      <c r="N9" s="699"/>
      <c r="O9" s="699"/>
      <c r="P9" s="699"/>
      <c r="Q9" s="437"/>
      <c r="R9" s="437"/>
      <c r="S9" s="437"/>
    </row>
    <row r="10" spans="1:19" ht="15.75" thickBot="1" x14ac:dyDescent="0.25">
      <c r="A10" s="435"/>
      <c r="B10" s="435"/>
      <c r="C10" s="435"/>
      <c r="D10" s="435"/>
      <c r="E10" s="435"/>
      <c r="F10" s="435"/>
      <c r="G10" s="435"/>
      <c r="H10" s="435"/>
      <c r="I10" s="435"/>
      <c r="J10" s="435"/>
      <c r="K10" s="435"/>
      <c r="L10" s="435"/>
      <c r="M10" s="435"/>
      <c r="N10" s="435"/>
      <c r="O10" s="435"/>
      <c r="P10" s="435"/>
      <c r="Q10" s="435"/>
      <c r="R10" s="435"/>
      <c r="S10" s="435"/>
    </row>
    <row r="11" spans="1:19" ht="22.5" customHeight="1" thickBot="1" x14ac:dyDescent="0.25">
      <c r="A11" s="709" t="s">
        <v>1613</v>
      </c>
      <c r="B11" s="710"/>
      <c r="C11" s="710"/>
      <c r="D11" s="710"/>
      <c r="E11" s="710"/>
      <c r="F11" s="710"/>
      <c r="G11" s="710"/>
      <c r="H11" s="710"/>
      <c r="I11" s="710"/>
      <c r="J11" s="710"/>
      <c r="K11" s="710"/>
      <c r="L11" s="710"/>
      <c r="M11" s="710"/>
      <c r="N11" s="710"/>
      <c r="O11" s="710"/>
      <c r="P11" s="711"/>
    </row>
    <row r="12" spans="1:19" ht="21" customHeight="1" thickBot="1" x14ac:dyDescent="0.25">
      <c r="A12" s="693" t="s">
        <v>1367</v>
      </c>
      <c r="B12" s="700" t="s">
        <v>1570</v>
      </c>
      <c r="C12" s="701"/>
      <c r="D12" s="701"/>
      <c r="E12" s="701"/>
      <c r="F12" s="701"/>
      <c r="G12" s="701"/>
      <c r="H12" s="701"/>
      <c r="I12" s="701"/>
      <c r="J12" s="702"/>
      <c r="K12" s="703" t="s">
        <v>1578</v>
      </c>
      <c r="L12" s="704"/>
      <c r="M12" s="705"/>
      <c r="N12" s="712" t="s">
        <v>1610</v>
      </c>
      <c r="O12" s="713"/>
      <c r="P12" s="714"/>
    </row>
    <row r="13" spans="1:19" ht="21" customHeight="1" thickBot="1" x14ac:dyDescent="0.25">
      <c r="A13" s="694"/>
      <c r="B13" s="696" t="s">
        <v>1352</v>
      </c>
      <c r="C13" s="697"/>
      <c r="D13" s="698"/>
      <c r="E13" s="696" t="s">
        <v>1351</v>
      </c>
      <c r="F13" s="697"/>
      <c r="G13" s="698"/>
      <c r="H13" s="700" t="s">
        <v>384</v>
      </c>
      <c r="I13" s="701"/>
      <c r="J13" s="702"/>
      <c r="K13" s="706"/>
      <c r="L13" s="707"/>
      <c r="M13" s="708"/>
      <c r="N13" s="696"/>
      <c r="O13" s="697"/>
      <c r="P13" s="698"/>
    </row>
    <row r="14" spans="1:19" ht="24" customHeight="1" thickBot="1" x14ac:dyDescent="0.25">
      <c r="A14" s="695"/>
      <c r="B14" s="438" t="s">
        <v>1353</v>
      </c>
      <c r="C14" s="439" t="s">
        <v>1363</v>
      </c>
      <c r="D14" s="440" t="s">
        <v>1354</v>
      </c>
      <c r="E14" s="438" t="s">
        <v>1353</v>
      </c>
      <c r="F14" s="439" t="s">
        <v>1363</v>
      </c>
      <c r="G14" s="440" t="s">
        <v>1354</v>
      </c>
      <c r="H14" s="438" t="s">
        <v>1353</v>
      </c>
      <c r="I14" s="439" t="s">
        <v>1363</v>
      </c>
      <c r="J14" s="440" t="s">
        <v>1354</v>
      </c>
      <c r="K14" s="438" t="s">
        <v>1353</v>
      </c>
      <c r="L14" s="439" t="s">
        <v>1363</v>
      </c>
      <c r="M14" s="440" t="s">
        <v>1354</v>
      </c>
      <c r="N14" s="438" t="s">
        <v>1353</v>
      </c>
      <c r="O14" s="439" t="s">
        <v>1363</v>
      </c>
      <c r="P14" s="440" t="s">
        <v>1354</v>
      </c>
    </row>
    <row r="15" spans="1:19" ht="30" customHeight="1" x14ac:dyDescent="0.2">
      <c r="A15" s="441" t="s">
        <v>1356</v>
      </c>
      <c r="B15" s="442">
        <f>'План-ДСГ-MDC-Збирен'!D41</f>
        <v>0</v>
      </c>
      <c r="C15" s="443" t="e">
        <f>B15/(B15+B16+B17)</f>
        <v>#DIV/0!</v>
      </c>
      <c r="D15" s="444">
        <f>'План-ДСГ-MDC-Збирен'!E41</f>
        <v>0</v>
      </c>
      <c r="E15" s="445">
        <f>'План-ДСГ-MDC-Збирен'!J41</f>
        <v>0</v>
      </c>
      <c r="F15" s="446" t="e">
        <f>E15/(E15+E16+E17)</f>
        <v>#DIV/0!</v>
      </c>
      <c r="G15" s="447">
        <f>'План-ДСГ-MDC-Збирен'!K41</f>
        <v>0</v>
      </c>
      <c r="H15" s="442">
        <f>'План-ДСГ-MDC-Збирен'!P41</f>
        <v>0</v>
      </c>
      <c r="I15" s="443" t="e">
        <f>H15/(H15+H16+H17)</f>
        <v>#DIV/0!</v>
      </c>
      <c r="J15" s="444">
        <f>'План-ДСГ-MDC-Збирен'!Q41</f>
        <v>0</v>
      </c>
      <c r="K15" s="442">
        <f>'План-ДСГ-MDC-Збирен'!X41</f>
        <v>0</v>
      </c>
      <c r="L15" s="443" t="e">
        <f>K15/(K15+K16+K17)</f>
        <v>#DIV/0!</v>
      </c>
      <c r="M15" s="444">
        <f>'План-ДСГ-MDC-Збирен'!Y41</f>
        <v>0</v>
      </c>
      <c r="N15" s="442">
        <f>'План-ДСГ-MDC-Збирен'!AF41</f>
        <v>0</v>
      </c>
      <c r="O15" s="443" t="e">
        <f>N15/(N15+N16+N17)</f>
        <v>#DIV/0!</v>
      </c>
      <c r="P15" s="444">
        <f>'План-ДСГ-MDC-Збирен'!AG41</f>
        <v>0</v>
      </c>
    </row>
    <row r="16" spans="1:19" ht="30" customHeight="1" x14ac:dyDescent="0.2">
      <c r="A16" s="448" t="s">
        <v>1357</v>
      </c>
      <c r="B16" s="449">
        <f>'План-ДСГ-MDC-Збирен'!F41</f>
        <v>0</v>
      </c>
      <c r="C16" s="450" t="e">
        <f>B16/(B16+B17+B15)</f>
        <v>#DIV/0!</v>
      </c>
      <c r="D16" s="451">
        <f>'План-ДСГ-MDC-Збирен'!G41</f>
        <v>0</v>
      </c>
      <c r="E16" s="449">
        <f>'План-ДСГ-MDC-Збирен'!L41</f>
        <v>0</v>
      </c>
      <c r="F16" s="450" t="e">
        <f>E16/(E16+E17+E15)</f>
        <v>#DIV/0!</v>
      </c>
      <c r="G16" s="451">
        <f>'План-ДСГ-MDC-Збирен'!M41</f>
        <v>0</v>
      </c>
      <c r="H16" s="449">
        <f>'План-ДСГ-MDC-Збирен'!R41</f>
        <v>0</v>
      </c>
      <c r="I16" s="450" t="e">
        <f>H16/(H16+H17+H15)</f>
        <v>#DIV/0!</v>
      </c>
      <c r="J16" s="451">
        <f>'План-ДСГ-MDC-Збирен'!S41</f>
        <v>0</v>
      </c>
      <c r="K16" s="449">
        <f>'План-ДСГ-MDC-Збирен'!Z41</f>
        <v>0</v>
      </c>
      <c r="L16" s="450" t="e">
        <f>K16/(K16+K17+K15)</f>
        <v>#DIV/0!</v>
      </c>
      <c r="M16" s="451">
        <f>'План-ДСГ-MDC-Збирен'!AA41</f>
        <v>0</v>
      </c>
      <c r="N16" s="449">
        <f>'План-ДСГ-MDC-Збирен'!AH41</f>
        <v>0</v>
      </c>
      <c r="O16" s="450" t="e">
        <f>N16/(N16+N17+N15)</f>
        <v>#DIV/0!</v>
      </c>
      <c r="P16" s="451">
        <f>'План-ДСГ-MDC-Збирен'!AI41</f>
        <v>0</v>
      </c>
    </row>
    <row r="17" spans="1:16" ht="30" customHeight="1" thickBot="1" x14ac:dyDescent="0.25">
      <c r="A17" s="452" t="s">
        <v>1358</v>
      </c>
      <c r="B17" s="453">
        <f>'План-ДСГ-MDC-Збирен'!H41</f>
        <v>0</v>
      </c>
      <c r="C17" s="454" t="e">
        <f>B17/(B15+B16+B17)</f>
        <v>#DIV/0!</v>
      </c>
      <c r="D17" s="455">
        <f>'План-ДСГ-MDC-Збирен'!I41</f>
        <v>0</v>
      </c>
      <c r="E17" s="453">
        <f>'План-ДСГ-MDC-Збирен'!N41</f>
        <v>0</v>
      </c>
      <c r="F17" s="454" t="e">
        <f>E17/(E15+E16+E17)</f>
        <v>#DIV/0!</v>
      </c>
      <c r="G17" s="455">
        <f>'План-ДСГ-MDC-Збирен'!O41</f>
        <v>0</v>
      </c>
      <c r="H17" s="453">
        <f>'План-ДСГ-MDC-Збирен'!T41</f>
        <v>0</v>
      </c>
      <c r="I17" s="454" t="e">
        <f>H17/(H15+H16+H17)</f>
        <v>#DIV/0!</v>
      </c>
      <c r="J17" s="455">
        <f>'План-ДСГ-MDC-Збирен'!U41</f>
        <v>0</v>
      </c>
      <c r="K17" s="453">
        <f>'План-ДСГ-MDC-Збирен'!AB41</f>
        <v>0</v>
      </c>
      <c r="L17" s="454" t="e">
        <f>K17/(K15+K16+K17)</f>
        <v>#DIV/0!</v>
      </c>
      <c r="M17" s="455">
        <f>'План-ДСГ-MDC-Збирен'!AC41</f>
        <v>0</v>
      </c>
      <c r="N17" s="453">
        <f>'План-ДСГ-MDC-Збирен'!AJ41</f>
        <v>0</v>
      </c>
      <c r="O17" s="454" t="e">
        <f>N17/(N15+N16+N17)</f>
        <v>#DIV/0!</v>
      </c>
      <c r="P17" s="455">
        <f>'План-ДСГ-MDC-Збирен'!AK41</f>
        <v>0</v>
      </c>
    </row>
    <row r="18" spans="1:16" ht="30" customHeight="1" thickBot="1" x14ac:dyDescent="0.25">
      <c r="A18" s="456" t="s">
        <v>1562</v>
      </c>
      <c r="B18" s="457">
        <f t="shared" ref="B18:P18" si="0">SUM(B15:B17)</f>
        <v>0</v>
      </c>
      <c r="C18" s="458" t="e">
        <f t="shared" si="0"/>
        <v>#DIV/0!</v>
      </c>
      <c r="D18" s="459">
        <f t="shared" si="0"/>
        <v>0</v>
      </c>
      <c r="E18" s="457">
        <f t="shared" si="0"/>
        <v>0</v>
      </c>
      <c r="F18" s="458" t="e">
        <f t="shared" si="0"/>
        <v>#DIV/0!</v>
      </c>
      <c r="G18" s="459">
        <f t="shared" si="0"/>
        <v>0</v>
      </c>
      <c r="H18" s="457">
        <f t="shared" si="0"/>
        <v>0</v>
      </c>
      <c r="I18" s="458" t="e">
        <f t="shared" si="0"/>
        <v>#DIV/0!</v>
      </c>
      <c r="J18" s="459">
        <f t="shared" si="0"/>
        <v>0</v>
      </c>
      <c r="K18" s="457">
        <f t="shared" si="0"/>
        <v>0</v>
      </c>
      <c r="L18" s="458" t="e">
        <f t="shared" si="0"/>
        <v>#DIV/0!</v>
      </c>
      <c r="M18" s="459">
        <f t="shared" si="0"/>
        <v>0</v>
      </c>
      <c r="N18" s="457">
        <f t="shared" si="0"/>
        <v>0</v>
      </c>
      <c r="O18" s="458" t="e">
        <f t="shared" si="0"/>
        <v>#DIV/0!</v>
      </c>
      <c r="P18" s="459">
        <f t="shared" si="0"/>
        <v>0</v>
      </c>
    </row>
  </sheetData>
  <sheetProtection algorithmName="SHA-512" hashValue="Oh5cDk2fi6SNg46pYE9eKSXxl4gWn8n4f9AgZcRygVpBu8LCxlCrn8kW7CIL54ljmk4hr+XKNhfeIFfaF1vA/Q==" saltValue="a+MVeQGWLvNxIhhaRtnw7Q==" spinCount="100000" sheet="1" objects="1" scenarios="1"/>
  <mergeCells count="15">
    <mergeCell ref="O1:P1"/>
    <mergeCell ref="A1:I1"/>
    <mergeCell ref="D3:O3"/>
    <mergeCell ref="A12:A14"/>
    <mergeCell ref="B13:D13"/>
    <mergeCell ref="E13:G13"/>
    <mergeCell ref="A5:P5"/>
    <mergeCell ref="A6:P6"/>
    <mergeCell ref="H7:I7"/>
    <mergeCell ref="A9:P9"/>
    <mergeCell ref="H13:J13"/>
    <mergeCell ref="B12:J12"/>
    <mergeCell ref="K12:M13"/>
    <mergeCell ref="A11:P11"/>
    <mergeCell ref="N12:P13"/>
  </mergeCells>
  <hyperlinks>
    <hyperlink ref="O1:P1" location="'Почетна страна'!G8" display="Врати се на почетна страна" xr:uid="{29934756-E875-4C00-9952-176511901886}"/>
  </hyperlinks>
  <printOptions horizontalCentered="1"/>
  <pageMargins left="0.25" right="0.25" top="0.6" bottom="0.5699999999999999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48</vt:i4>
      </vt:variant>
    </vt:vector>
  </HeadingPairs>
  <TitlesOfParts>
    <vt:vector size="75" baseType="lpstr">
      <vt:lpstr>Почетна страна</vt:lpstr>
      <vt:lpstr>План-ДСГ-MDC-A</vt:lpstr>
      <vt:lpstr>План-ДСГ-MDC-B</vt:lpstr>
      <vt:lpstr>План-ДСГ-MDC-C</vt:lpstr>
      <vt:lpstr>План-ДСГ-MDC-D</vt:lpstr>
      <vt:lpstr>План-ДСГ-MDC-E</vt:lpstr>
      <vt:lpstr>План-ДСГ-MDC-F</vt:lpstr>
      <vt:lpstr>План-ДСГ-MDC-G</vt:lpstr>
      <vt:lpstr>План-ДСГ-MDC-H</vt:lpstr>
      <vt:lpstr>План-ДСГ-MDC-I</vt:lpstr>
      <vt:lpstr>План-ДСГ-MDC-J</vt:lpstr>
      <vt:lpstr>План-ДСГ-MDC-K</vt:lpstr>
      <vt:lpstr>План-ДСГ-MDC-L</vt:lpstr>
      <vt:lpstr>План-ДСГ-MDC-M</vt:lpstr>
      <vt:lpstr>План-ДСГ-MDC-N</vt:lpstr>
      <vt:lpstr>План-ДСГ-MDC-O</vt:lpstr>
      <vt:lpstr>План-ДСГ-MDC-P</vt:lpstr>
      <vt:lpstr>План-ДСГ-MDC-Q</vt:lpstr>
      <vt:lpstr>План-ДСГ-MDC-R</vt:lpstr>
      <vt:lpstr>План-ДСГ-MDC-S,T</vt:lpstr>
      <vt:lpstr>План-ДСГ-MDC-U</vt:lpstr>
      <vt:lpstr>План-ДСГ-MDC-V</vt:lpstr>
      <vt:lpstr>План-ДСГ-MDC-W,X</vt:lpstr>
      <vt:lpstr>План-ДСГ-MDC-Y</vt:lpstr>
      <vt:lpstr>План-ДСГ-MDC-Z</vt:lpstr>
      <vt:lpstr>План-ДСГ-MDC-Збирен</vt:lpstr>
      <vt:lpstr>План_ДСГ-MDC-Вкупен</vt:lpstr>
      <vt:lpstr>'План-ДСГ-MDC-A'!Print_Area</vt:lpstr>
      <vt:lpstr>'План-ДСГ-MDC-B'!Print_Area</vt:lpstr>
      <vt:lpstr>'План-ДСГ-MDC-C'!Print_Area</vt:lpstr>
      <vt:lpstr>'План-ДСГ-MDC-D'!Print_Area</vt:lpstr>
      <vt:lpstr>'План-ДСГ-MDC-E'!Print_Area</vt:lpstr>
      <vt:lpstr>'План-ДСГ-MDC-F'!Print_Area</vt:lpstr>
      <vt:lpstr>'План-ДСГ-MDC-G'!Print_Area</vt:lpstr>
      <vt:lpstr>'План-ДСГ-MDC-H'!Print_Area</vt:lpstr>
      <vt:lpstr>'План-ДСГ-MDC-I'!Print_Area</vt:lpstr>
      <vt:lpstr>'План-ДСГ-MDC-J'!Print_Area</vt:lpstr>
      <vt:lpstr>'План-ДСГ-MDC-K'!Print_Area</vt:lpstr>
      <vt:lpstr>'План-ДСГ-MDC-L'!Print_Area</vt:lpstr>
      <vt:lpstr>'План-ДСГ-MDC-M'!Print_Area</vt:lpstr>
      <vt:lpstr>'План-ДСГ-MDC-N'!Print_Area</vt:lpstr>
      <vt:lpstr>'План-ДСГ-MDC-O'!Print_Area</vt:lpstr>
      <vt:lpstr>'План-ДСГ-MDC-P'!Print_Area</vt:lpstr>
      <vt:lpstr>'План-ДСГ-MDC-Q'!Print_Area</vt:lpstr>
      <vt:lpstr>'План-ДСГ-MDC-R'!Print_Area</vt:lpstr>
      <vt:lpstr>'План-ДСГ-MDC-S,T'!Print_Area</vt:lpstr>
      <vt:lpstr>'План-ДСГ-MDC-U'!Print_Area</vt:lpstr>
      <vt:lpstr>'План-ДСГ-MDC-V'!Print_Area</vt:lpstr>
      <vt:lpstr>'План-ДСГ-MDC-W,X'!Print_Area</vt:lpstr>
      <vt:lpstr>'План-ДСГ-MDC-Y'!Print_Area</vt:lpstr>
      <vt:lpstr>'План-ДСГ-MDC-Z'!Print_Area</vt:lpstr>
      <vt:lpstr>'План-ДСГ-MDC-A'!Print_Titles</vt:lpstr>
      <vt:lpstr>'План-ДСГ-MDC-B'!Print_Titles</vt:lpstr>
      <vt:lpstr>'План-ДСГ-MDC-C'!Print_Titles</vt:lpstr>
      <vt:lpstr>'План-ДСГ-MDC-D'!Print_Titles</vt:lpstr>
      <vt:lpstr>'План-ДСГ-MDC-E'!Print_Titles</vt:lpstr>
      <vt:lpstr>'План-ДСГ-MDC-F'!Print_Titles</vt:lpstr>
      <vt:lpstr>'План-ДСГ-MDC-G'!Print_Titles</vt:lpstr>
      <vt:lpstr>'План-ДСГ-MDC-H'!Print_Titles</vt:lpstr>
      <vt:lpstr>'План-ДСГ-MDC-I'!Print_Titles</vt:lpstr>
      <vt:lpstr>'План-ДСГ-MDC-J'!Print_Titles</vt:lpstr>
      <vt:lpstr>'План-ДСГ-MDC-K'!Print_Titles</vt:lpstr>
      <vt:lpstr>'План-ДСГ-MDC-L'!Print_Titles</vt:lpstr>
      <vt:lpstr>'План-ДСГ-MDC-M'!Print_Titles</vt:lpstr>
      <vt:lpstr>'План-ДСГ-MDC-N'!Print_Titles</vt:lpstr>
      <vt:lpstr>'План-ДСГ-MDC-O'!Print_Titles</vt:lpstr>
      <vt:lpstr>'План-ДСГ-MDC-P'!Print_Titles</vt:lpstr>
      <vt:lpstr>'План-ДСГ-MDC-Q'!Print_Titles</vt:lpstr>
      <vt:lpstr>'План-ДСГ-MDC-R'!Print_Titles</vt:lpstr>
      <vt:lpstr>'План-ДСГ-MDC-S,T'!Print_Titles</vt:lpstr>
      <vt:lpstr>'План-ДСГ-MDC-U'!Print_Titles</vt:lpstr>
      <vt:lpstr>'План-ДСГ-MDC-V'!Print_Titles</vt:lpstr>
      <vt:lpstr>'План-ДСГ-MDC-W,X'!Print_Titles</vt:lpstr>
      <vt:lpstr>'План-ДСГ-MDC-Y'!Print_Titles</vt:lpstr>
      <vt:lpstr>'План-ДСГ-MDC-Z'!Print_Titles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2026-10-07T13:55:21Z</cp:lastPrinted>
  <dcterms:created xsi:type="dcterms:W3CDTF">2008-07-24T09:02:43Z</dcterms:created>
  <dcterms:modified xsi:type="dcterms:W3CDTF">2026-10-08T06:36:39Z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2025-12-01T19:17:40Z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4e76e737-cd02-4bba-b863-3eaa060e1e7e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