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113" documentId="13_ncr:1_{FBFB9AA3-C85C-46EE-9C0C-E91C92131431}" xr6:coauthVersionLast="47" xr6:coauthVersionMax="47" xr10:uidLastSave="{DFF79F8C-C93A-43DE-B70A-95864E103907}"/>
  <bookViews>
    <workbookView xWindow="-120" yWindow="-120" windowWidth="29040" windowHeight="15720" tabRatio="599" xr2:uid="{36F32960-A8A7-498E-AB39-EB2B113B9AB3}"/>
  </bookViews>
  <sheets>
    <sheet name="ПЛ 2-Б" sheetId="6" r:id="rId1"/>
    <sheet name="ref_ceni" sheetId="7" r:id="rId2"/>
  </sheets>
  <definedNames>
    <definedName name="_xlnm.Print_Area" localSheetId="0">'ПЛ 2-Б'!$A$1:$L$33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6" l="1"/>
  <c r="E25" i="6"/>
  <c r="K20" i="6"/>
  <c r="H20" i="6"/>
  <c r="K13" i="6"/>
  <c r="H15" i="6"/>
  <c r="H16" i="6"/>
  <c r="H17" i="6"/>
  <c r="H18" i="6"/>
  <c r="H19" i="6"/>
  <c r="H21" i="6"/>
  <c r="H22" i="6"/>
  <c r="H23" i="6"/>
  <c r="H24" i="6"/>
  <c r="H14" i="6"/>
  <c r="H13" i="6"/>
  <c r="G25" i="6"/>
  <c r="F25" i="6"/>
  <c r="K14" i="6"/>
  <c r="K15" i="6"/>
  <c r="K16" i="6"/>
  <c r="K17" i="6"/>
  <c r="K18" i="6"/>
  <c r="K19" i="6"/>
  <c r="K21" i="6"/>
  <c r="K22" i="6"/>
  <c r="K23" i="6"/>
  <c r="K24" i="6"/>
  <c r="I25" i="6"/>
  <c r="J25" i="6"/>
  <c r="M14" i="6"/>
  <c r="M15" i="6"/>
  <c r="D15" i="6" s="1"/>
  <c r="M16" i="6"/>
  <c r="D16" i="6" s="1"/>
  <c r="L16" i="6" s="1"/>
  <c r="M17" i="6"/>
  <c r="C17" i="6"/>
  <c r="M18" i="6"/>
  <c r="C18" i="6" s="1"/>
  <c r="D18" i="6"/>
  <c r="L18" i="6" s="1"/>
  <c r="M19" i="6"/>
  <c r="C19" i="6" s="1"/>
  <c r="M21" i="6"/>
  <c r="C21" i="6" s="1"/>
  <c r="M22" i="6"/>
  <c r="M23" i="6"/>
  <c r="D23" i="6" s="1"/>
  <c r="L23" i="6" s="1"/>
  <c r="M24" i="6"/>
  <c r="C24" i="6"/>
  <c r="M13" i="6"/>
  <c r="D13" i="6"/>
  <c r="L13" i="6" s="1"/>
  <c r="C15" i="6"/>
  <c r="C22" i="6"/>
  <c r="L22" i="6"/>
  <c r="D24" i="6"/>
  <c r="L24" i="6" s="1"/>
  <c r="D17" i="6"/>
  <c r="L17" i="6" s="1"/>
  <c r="C13" i="6"/>
  <c r="C14" i="6" l="1"/>
  <c r="D14" i="6"/>
  <c r="L14" i="6" s="1"/>
  <c r="L15" i="6"/>
  <c r="L19" i="6"/>
  <c r="C20" i="6"/>
  <c r="L20" i="6"/>
  <c r="H25" i="6"/>
  <c r="C23" i="6"/>
  <c r="C16" i="6"/>
  <c r="K25" i="6"/>
  <c r="D21" i="6"/>
  <c r="L21" i="6" s="1"/>
  <c r="L25" i="6" l="1"/>
</calcChain>
</file>

<file path=xl/sharedStrings.xml><?xml version="1.0" encoding="utf-8"?>
<sst xmlns="http://schemas.openxmlformats.org/spreadsheetml/2006/main" count="100" uniqueCount="74">
  <si>
    <t>Здравствена установа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</si>
  <si>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</si>
  <si>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</si>
  <si>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</si>
  <si>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</si>
  <si>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</si>
  <si>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 на пакет</t>
  </si>
  <si>
    <t>Шифра</t>
  </si>
  <si>
    <t>РЕФЕРЕНТНА ЦЕНА</t>
  </si>
  <si>
    <t>ДБ01</t>
  </si>
  <si>
    <t>ДБ02</t>
  </si>
  <si>
    <t>ДБ03</t>
  </si>
  <si>
    <t>ДБ04</t>
  </si>
  <si>
    <t>Дневна болница за апликација на медикаментозна терапија под 4 часа</t>
  </si>
  <si>
    <t>ДС01</t>
  </si>
  <si>
    <t>ДС03</t>
  </si>
  <si>
    <t>ДС04</t>
  </si>
  <si>
    <t>Болнички ден во стационар со вклучени здравствени услуги и медикаментозна терапија за болни во герентологија</t>
  </si>
  <si>
    <t>НАЗИВ НА ПАКЕТИ НА  ЗДРАВСТВЕНАТА УСЛУГАТА</t>
  </si>
  <si>
    <t>бр.181 од 27.12.2011</t>
  </si>
  <si>
    <t>бр.63 од 23.05.2012</t>
  </si>
  <si>
    <r>
      <t xml:space="preserve">Дневна болница (сместување, оброк и труд на персоналот)  за апликација на хемотерапија и/или биолошка терапија </t>
    </r>
    <r>
      <rPr>
        <b/>
        <u/>
        <sz val="10"/>
        <rFont val="Calibri"/>
        <family val="2"/>
      </rPr>
      <t>под и над 4 часа</t>
    </r>
  </si>
  <si>
    <r>
      <t xml:space="preserve">Дневна болница (сместување и оброк) за апликација на медикаментозна терапија </t>
    </r>
    <r>
      <rPr>
        <b/>
        <u/>
        <sz val="10"/>
        <rFont val="Calibri"/>
        <family val="2"/>
      </rPr>
      <t>над 4 часа</t>
    </r>
  </si>
  <si>
    <r>
      <t xml:space="preserve">Дневна болница (сместување, оброк и труд на персоналот) за психијатрија со вклучени здравствени услуги и медикаментозна терапија </t>
    </r>
    <r>
      <rPr>
        <u/>
        <sz val="10"/>
        <rFont val="Calibri"/>
        <family val="2"/>
      </rPr>
      <t>над 4 часа</t>
    </r>
  </si>
  <si>
    <r>
      <t xml:space="preserve">Болнички ден во стационар (сместување и оброци) </t>
    </r>
    <r>
      <rPr>
        <b/>
        <sz val="10"/>
        <rFont val="Calibri"/>
        <family val="2"/>
      </rPr>
      <t>за придружник на болно дете на возраст до 3 години</t>
    </r>
  </si>
  <si>
    <t>ДБ05</t>
  </si>
  <si>
    <t>Референтни цени за дневна болница и болнички ден во болничка здравствена заштита</t>
  </si>
  <si>
    <t>СЛУЖБЕН ВЕСНИК</t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</si>
  <si>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во </t>
    </r>
    <r>
      <rPr>
        <sz val="10"/>
        <rFont val="Calibri"/>
        <family val="2"/>
      </rPr>
      <t xml:space="preserve">психијатрија за болните </t>
    </r>
  </si>
  <si>
    <t xml:space="preserve">бр. 146 од 11.7.2023 </t>
  </si>
  <si>
    <t>Дневна болница за административно прикажување на извршена здравствена услуга</t>
  </si>
  <si>
    <t>бр. 64 од 22.03.2023</t>
  </si>
  <si>
    <t>ДС05</t>
  </si>
  <si>
    <t>Болнички ден во стационар на терциерно ниво (физикална и медицинска рехабилитација, сместување, оброци, труд на персонал и лекови како продолжено болничко лекување)</t>
  </si>
  <si>
    <t>бр. 130 од 20.06.2024</t>
  </si>
  <si>
    <t>ДС06</t>
  </si>
  <si>
    <t>Роботски третман за болнички пациенти на терциерно ниво</t>
  </si>
  <si>
    <t>во примена од 28 јуни 2024 (Се применува заедно со пакетот ДС05 за секој ден поединечно кога има роботски третман)</t>
  </si>
  <si>
    <t xml:space="preserve">П Л А Н </t>
  </si>
  <si>
    <t xml:space="preserve">Специјалистички пакети / специјалистички услуги согласно ценовникот </t>
  </si>
  <si>
    <t>година.</t>
  </si>
  <si>
    <t xml:space="preserve">на вид и обем на здравствени услуги во ДНЕВНА БОЛНИЦА И БОЛНИЧКИ ДЕН на осигурени лица за </t>
  </si>
  <si>
    <t xml:space="preserve">Во </t>
  </si>
  <si>
    <t xml:space="preserve">за ДЕЈНОСТА </t>
  </si>
  <si>
    <t xml:space="preserve">ПЛ 2 - Б (останати) </t>
  </si>
  <si>
    <t>Д и р е к т о р</t>
  </si>
  <si>
    <t>Составил:</t>
  </si>
  <si>
    <t>во примена од 01.04.2012</t>
  </si>
  <si>
    <t>во примена од 19.07.2023</t>
  </si>
  <si>
    <t>во примена од 31.05.2012</t>
  </si>
  <si>
    <t>во примена од 23.03.2023</t>
  </si>
  <si>
    <t>во примена од 28.06.2024</t>
  </si>
  <si>
    <t>забелешка</t>
  </si>
  <si>
    <t>2026 година</t>
  </si>
  <si>
    <t>I полугодие</t>
  </si>
  <si>
    <t>II полугодие</t>
  </si>
  <si>
    <t>годишно</t>
  </si>
  <si>
    <t>реализиран вкупен износ</t>
  </si>
  <si>
    <t>2025 година</t>
  </si>
  <si>
    <t>проекција вкупен износ</t>
  </si>
  <si>
    <t>вкупен износ</t>
  </si>
  <si>
    <t>8 (6+7)</t>
  </si>
  <si>
    <t>Вкупен износ</t>
  </si>
  <si>
    <t>11 (9+10 )</t>
  </si>
  <si>
    <t>12 (4*11)</t>
  </si>
  <si>
    <t xml:space="preserve">бр.147 од 10.12.2025 </t>
  </si>
  <si>
    <t>во примена од 18.12.2025</t>
  </si>
  <si>
    <t>ДС021</t>
  </si>
  <si>
    <t>ДС022</t>
  </si>
  <si>
    <t>Болнички ден во стационар (сместување, оброци и труд на персоналот) со вклучени здравствени услуги и медикаментозна терапија за хронично болни</t>
  </si>
  <si>
    <t>Болнички ден во стационар (сместување, оброци и труд на персоналот) со вклучени здравствени услуги и медикаментозна терапија за продолжено болничко лекување во заводи и специјални болници за пациенти по решение на ФЗО</t>
  </si>
  <si>
    <t>бр.131 од 17.06.2026</t>
  </si>
  <si>
    <t>во примена од 25.06.2026</t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</si>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</sst>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u/>
      <sz val="10"/>
      <name val="Calibri"/>
      <family val="2"/>
    </font>
    <font>
      <sz val="10"/>
      <name val="Arial"/>
      <family val="2"/>
      <charset val="204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9.5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9"/>
      </left>
      <right/>
      <top/>
      <bottom style="hair">
        <color indexed="9"/>
      </bottom>
      <diagonal/>
    </border>
    <border>
      <left/>
      <right style="hair">
        <color indexed="9"/>
      </right>
      <top/>
      <bottom style="hair">
        <color indexed="9"/>
      </bottom>
      <diagonal/>
    </border>
    <border>
      <left/>
      <right/>
      <top style="hair">
        <color indexed="9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hair">
        <color indexed="9"/>
      </left>
      <right/>
      <top style="hair">
        <color indexed="9"/>
      </top>
      <bottom/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9" fillId="0" borderId="0"/>
    <xf numFmtId="0" fontId="4" fillId="0" borderId="0"/>
    <xf numFmtId="0" fontId="1" fillId="0" borderId="0"/>
    <xf numFmtId="0" fontId="2" fillId="0" borderId="0"/>
    <xf numFmtId="0" fontId="1" fillId="0" borderId="0"/>
  </cellStyleXfs>
  <cellXfs count="189">
    <xf numFmtId="0" fontId="0" fillId="0" borderId="0" xfId="0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3" fontId="10" fillId="0" borderId="2" xfId="5" applyNumberFormat="1" applyFont="1" applyBorder="1" applyAlignment="1">
      <alignment horizontal="center" vertical="center"/>
    </xf>
    <xf numFmtId="3" fontId="10" fillId="0" borderId="3" xfId="5" applyNumberFormat="1" applyFont="1" applyBorder="1" applyAlignment="1">
      <alignment horizontal="center" vertical="center"/>
    </xf>
    <xf numFmtId="3" fontId="10" fillId="0" borderId="4" xfId="5" applyNumberFormat="1" applyFont="1" applyBorder="1" applyAlignment="1">
      <alignment horizontal="center" vertical="center"/>
    </xf>
    <xf numFmtId="3" fontId="12" fillId="0" borderId="4" xfId="5" applyNumberFormat="1" applyFont="1" applyBorder="1" applyAlignment="1">
      <alignment horizontal="center" vertical="center"/>
    </xf>
    <xf numFmtId="3" fontId="12" fillId="0" borderId="5" xfId="5" applyNumberFormat="1" applyFont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0" fontId="10" fillId="0" borderId="6" xfId="5" applyFont="1" applyBorder="1" applyAlignment="1">
      <alignment vertical="center" wrapText="1"/>
    </xf>
    <xf numFmtId="0" fontId="10" fillId="0" borderId="0" xfId="4" applyFont="1"/>
    <xf numFmtId="0" fontId="10" fillId="0" borderId="7" xfId="5" applyFont="1" applyBorder="1" applyAlignment="1">
      <alignment vertical="center" wrapText="1"/>
    </xf>
    <xf numFmtId="0" fontId="10" fillId="0" borderId="8" xfId="5" applyFont="1" applyBorder="1" applyAlignment="1">
      <alignment vertical="center" wrapText="1"/>
    </xf>
    <xf numFmtId="0" fontId="12" fillId="0" borderId="8" xfId="5" applyFont="1" applyBorder="1" applyAlignment="1">
      <alignment vertical="center" wrapText="1"/>
    </xf>
    <xf numFmtId="0" fontId="12" fillId="0" borderId="9" xfId="5" applyFont="1" applyBorder="1" applyAlignment="1">
      <alignment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11" xfId="5" applyFont="1" applyBorder="1" applyAlignment="1">
      <alignment horizontal="center" vertical="center" wrapText="1"/>
    </xf>
    <xf numFmtId="0" fontId="10" fillId="0" borderId="12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20" fillId="0" borderId="15" xfId="0" applyNumberFormat="1" applyFont="1" applyBorder="1" applyAlignment="1">
      <alignment horizontal="center" vertical="center"/>
    </xf>
    <xf numFmtId="0" fontId="21" fillId="0" borderId="0" xfId="0" applyFont="1"/>
    <xf numFmtId="0" fontId="20" fillId="0" borderId="0" xfId="0" applyFont="1"/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21" fillId="0" borderId="16" xfId="0" applyFont="1" applyBorder="1" applyAlignment="1">
      <alignment horizontal="left"/>
    </xf>
    <xf numFmtId="3" fontId="21" fillId="0" borderId="16" xfId="0" applyNumberFormat="1" applyFont="1" applyBorder="1"/>
    <xf numFmtId="0" fontId="20" fillId="0" borderId="16" xfId="0" applyFont="1" applyBorder="1"/>
    <xf numFmtId="0" fontId="21" fillId="0" borderId="17" xfId="0" applyFont="1" applyBorder="1" applyAlignment="1">
      <alignment horizontal="left"/>
    </xf>
    <xf numFmtId="0" fontId="21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/>
    <xf numFmtId="0" fontId="20" fillId="0" borderId="17" xfId="0" applyFont="1" applyBorder="1" applyAlignment="1">
      <alignment horizontal="center"/>
    </xf>
    <xf numFmtId="0" fontId="21" fillId="0" borderId="17" xfId="0" applyFont="1" applyBorder="1"/>
    <xf numFmtId="3" fontId="21" fillId="0" borderId="17" xfId="0" applyNumberFormat="1" applyFont="1" applyBorder="1"/>
    <xf numFmtId="0" fontId="21" fillId="0" borderId="18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3" fontId="21" fillId="0" borderId="0" xfId="0" applyNumberFormat="1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right"/>
    </xf>
    <xf numFmtId="3" fontId="13" fillId="0" borderId="0" xfId="0" applyNumberFormat="1" applyFont="1"/>
    <xf numFmtId="0" fontId="20" fillId="0" borderId="0" xfId="0" applyFont="1" applyAlignment="1">
      <alignment vertical="center"/>
    </xf>
    <xf numFmtId="0" fontId="14" fillId="0" borderId="18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21" fillId="0" borderId="19" xfId="0" applyFont="1" applyBorder="1" applyAlignment="1">
      <alignment horizontal="center" wrapText="1"/>
    </xf>
    <xf numFmtId="0" fontId="21" fillId="0" borderId="19" xfId="0" applyFont="1" applyBorder="1" applyAlignment="1">
      <alignment wrapText="1"/>
    </xf>
    <xf numFmtId="3" fontId="14" fillId="0" borderId="17" xfId="0" applyNumberFormat="1" applyFont="1" applyBorder="1" applyAlignment="1">
      <alignment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vertical="center" wrapText="1"/>
    </xf>
    <xf numFmtId="0" fontId="22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0" fontId="10" fillId="0" borderId="0" xfId="0" applyFont="1"/>
    <xf numFmtId="0" fontId="14" fillId="4" borderId="26" xfId="0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 applyProtection="1">
      <alignment horizontal="center" vertical="center" wrapText="1"/>
      <protection locked="0"/>
    </xf>
    <xf numFmtId="0" fontId="10" fillId="4" borderId="6" xfId="5" applyFont="1" applyFill="1" applyBorder="1" applyAlignment="1">
      <alignment horizontal="center" vertical="center" wrapText="1"/>
    </xf>
    <xf numFmtId="0" fontId="10" fillId="4" borderId="7" xfId="5" applyFont="1" applyFill="1" applyBorder="1" applyAlignment="1">
      <alignment horizontal="center" vertical="center" wrapText="1"/>
    </xf>
    <xf numFmtId="0" fontId="10" fillId="4" borderId="8" xfId="5" applyFont="1" applyFill="1" applyBorder="1" applyAlignment="1">
      <alignment horizontal="center" vertical="center" wrapText="1"/>
    </xf>
    <xf numFmtId="0" fontId="12" fillId="4" borderId="8" xfId="5" applyFont="1" applyFill="1" applyBorder="1" applyAlignment="1">
      <alignment horizontal="center" vertical="center" wrapText="1"/>
    </xf>
    <xf numFmtId="0" fontId="12" fillId="4" borderId="9" xfId="5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9" fillId="5" borderId="27" xfId="0" applyFont="1" applyFill="1" applyBorder="1" applyAlignment="1">
      <alignment horizontal="center" vertical="center" wrapText="1"/>
    </xf>
    <xf numFmtId="0" fontId="19" fillId="5" borderId="28" xfId="0" applyFont="1" applyFill="1" applyBorder="1" applyAlignment="1">
      <alignment horizontal="center" vertical="center" wrapText="1"/>
    </xf>
    <xf numFmtId="0" fontId="19" fillId="5" borderId="29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center" vertical="center" wrapText="1"/>
    </xf>
    <xf numFmtId="0" fontId="19" fillId="5" borderId="31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5" borderId="33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/>
    </xf>
    <xf numFmtId="0" fontId="14" fillId="0" borderId="3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20" xfId="5" applyFont="1" applyBorder="1" applyAlignment="1">
      <alignment horizontal="center" vertical="center" wrapText="1"/>
    </xf>
    <xf numFmtId="0" fontId="10" fillId="0" borderId="21" xfId="5" applyFont="1" applyBorder="1" applyAlignment="1">
      <alignment horizontal="center" vertical="center" wrapText="1"/>
    </xf>
    <xf numFmtId="0" fontId="10" fillId="0" borderId="36" xfId="5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3" fontId="18" fillId="0" borderId="37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center" vertical="center"/>
    </xf>
    <xf numFmtId="3" fontId="18" fillId="0" borderId="38" xfId="0" applyNumberFormat="1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3" borderId="4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164" fontId="21" fillId="4" borderId="21" xfId="0" applyNumberFormat="1" applyFont="1" applyFill="1" applyBorder="1" applyAlignment="1" applyProtection="1">
      <alignment horizontal="right" vertical="center"/>
      <protection locked="0"/>
    </xf>
    <xf numFmtId="164" fontId="21" fillId="4" borderId="44" xfId="0" applyNumberFormat="1" applyFont="1" applyFill="1" applyBorder="1" applyAlignment="1" applyProtection="1">
      <alignment horizontal="right" vertical="center"/>
      <protection locked="0"/>
    </xf>
    <xf numFmtId="164" fontId="21" fillId="4" borderId="2" xfId="0" applyNumberFormat="1" applyFont="1" applyFill="1" applyBorder="1" applyAlignment="1" applyProtection="1">
      <alignment horizontal="right" vertical="center"/>
      <protection locked="0"/>
    </xf>
    <xf numFmtId="164" fontId="21" fillId="0" borderId="45" xfId="0" applyNumberFormat="1" applyFont="1" applyBorder="1" applyAlignment="1">
      <alignment horizontal="right" vertical="center"/>
    </xf>
    <xf numFmtId="164" fontId="21" fillId="4" borderId="10" xfId="0" applyNumberFormat="1" applyFont="1" applyFill="1" applyBorder="1" applyAlignment="1" applyProtection="1">
      <alignment horizontal="center" vertical="center"/>
      <protection locked="0"/>
    </xf>
    <xf numFmtId="164" fontId="21" fillId="4" borderId="46" xfId="0" applyNumberFormat="1" applyFont="1" applyFill="1" applyBorder="1" applyAlignment="1" applyProtection="1">
      <alignment horizontal="center" vertical="center"/>
      <protection locked="0"/>
    </xf>
    <xf numFmtId="164" fontId="14" fillId="0" borderId="47" xfId="0" applyNumberFormat="1" applyFont="1" applyBorder="1" applyAlignment="1">
      <alignment horizontal="right" vertical="center"/>
    </xf>
    <xf numFmtId="164" fontId="14" fillId="3" borderId="48" xfId="0" applyNumberFormat="1" applyFont="1" applyFill="1" applyBorder="1" applyAlignment="1">
      <alignment horizontal="right" vertical="center"/>
    </xf>
    <xf numFmtId="164" fontId="21" fillId="4" borderId="11" xfId="0" applyNumberFormat="1" applyFont="1" applyFill="1" applyBorder="1" applyAlignment="1" applyProtection="1">
      <alignment horizontal="right" vertical="center"/>
      <protection locked="0"/>
    </xf>
    <xf numFmtId="164" fontId="21" fillId="4" borderId="3" xfId="0" applyNumberFormat="1" applyFont="1" applyFill="1" applyBorder="1" applyAlignment="1" applyProtection="1">
      <alignment horizontal="right" vertical="center"/>
      <protection locked="0"/>
    </xf>
    <xf numFmtId="164" fontId="21" fillId="4" borderId="11" xfId="0" applyNumberFormat="1" applyFont="1" applyFill="1" applyBorder="1" applyAlignment="1" applyProtection="1">
      <alignment horizontal="center" vertical="center"/>
      <protection locked="0"/>
    </xf>
    <xf numFmtId="164" fontId="21" fillId="4" borderId="49" xfId="0" applyNumberFormat="1" applyFont="1" applyFill="1" applyBorder="1" applyAlignment="1" applyProtection="1">
      <alignment horizontal="center" vertical="center"/>
      <protection locked="0"/>
    </xf>
    <xf numFmtId="164" fontId="14" fillId="0" borderId="50" xfId="0" applyNumberFormat="1" applyFont="1" applyBorder="1" applyAlignment="1">
      <alignment horizontal="right" vertical="center"/>
    </xf>
    <xf numFmtId="164" fontId="14" fillId="6" borderId="19" xfId="0" applyNumberFormat="1" applyFont="1" applyFill="1" applyBorder="1" applyAlignment="1">
      <alignment horizontal="right" vertical="center"/>
    </xf>
    <xf numFmtId="164" fontId="14" fillId="0" borderId="37" xfId="0" applyNumberFormat="1" applyFont="1" applyBorder="1" applyAlignment="1">
      <alignment horizontal="right" vertical="center"/>
    </xf>
    <xf numFmtId="164" fontId="14" fillId="0" borderId="38" xfId="0" applyNumberFormat="1" applyFont="1" applyBorder="1" applyAlignment="1">
      <alignment horizontal="right" vertical="center"/>
    </xf>
    <xf numFmtId="164" fontId="14" fillId="6" borderId="39" xfId="0" applyNumberFormat="1" applyFont="1" applyFill="1" applyBorder="1" applyAlignment="1">
      <alignment horizontal="right" vertical="center"/>
    </xf>
    <xf numFmtId="164" fontId="14" fillId="0" borderId="40" xfId="0" applyNumberFormat="1" applyFont="1" applyBorder="1" applyAlignment="1">
      <alignment horizontal="center" vertical="center"/>
    </xf>
    <xf numFmtId="164" fontId="14" fillId="0" borderId="38" xfId="0" applyNumberFormat="1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right" vertical="center"/>
    </xf>
    <xf numFmtId="164" fontId="14" fillId="6" borderId="42" xfId="0" applyNumberFormat="1" applyFont="1" applyFill="1" applyBorder="1" applyAlignment="1">
      <alignment horizontal="right" vertical="center"/>
    </xf>
    <xf numFmtId="0" fontId="21" fillId="0" borderId="51" xfId="0" applyFont="1" applyBorder="1"/>
    <xf numFmtId="0" fontId="21" fillId="0" borderId="52" xfId="0" applyFont="1" applyBorder="1" applyAlignment="1">
      <alignment horizontal="left"/>
    </xf>
    <xf numFmtId="0" fontId="20" fillId="0" borderId="51" xfId="0" applyFont="1" applyBorder="1"/>
    <xf numFmtId="0" fontId="14" fillId="4" borderId="22" xfId="0" applyFont="1" applyFill="1" applyBorder="1" applyAlignment="1" applyProtection="1">
      <alignment horizontal="center" vertical="center"/>
      <protection locked="0"/>
    </xf>
    <xf numFmtId="0" fontId="10" fillId="0" borderId="7" xfId="5" applyFont="1" applyBorder="1" applyAlignment="1">
      <alignment horizontal="center" vertical="center" wrapText="1"/>
    </xf>
    <xf numFmtId="3" fontId="10" fillId="0" borderId="72" xfId="5" applyNumberFormat="1" applyFont="1" applyBorder="1" applyAlignment="1">
      <alignment horizontal="center" vertical="center"/>
    </xf>
    <xf numFmtId="3" fontId="10" fillId="0" borderId="74" xfId="5" applyNumberFormat="1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36" xfId="3" applyFont="1" applyBorder="1" applyAlignment="1">
      <alignment horizontal="center" vertical="center" wrapText="1"/>
    </xf>
    <xf numFmtId="3" fontId="10" fillId="0" borderId="21" xfId="5" applyNumberFormat="1" applyFont="1" applyBorder="1" applyAlignment="1">
      <alignment horizontal="center" vertical="center"/>
    </xf>
    <xf numFmtId="3" fontId="12" fillId="0" borderId="21" xfId="5" applyNumberFormat="1" applyFont="1" applyBorder="1" applyAlignment="1">
      <alignment horizontal="center" vertical="center"/>
    </xf>
    <xf numFmtId="3" fontId="12" fillId="0" borderId="36" xfId="5" applyNumberFormat="1" applyFont="1" applyBorder="1" applyAlignment="1">
      <alignment horizontal="center" vertical="center" wrapText="1"/>
    </xf>
    <xf numFmtId="3" fontId="10" fillId="0" borderId="6" xfId="5" applyNumberFormat="1" applyFont="1" applyBorder="1" applyAlignment="1">
      <alignment horizontal="right" vertical="center"/>
    </xf>
    <xf numFmtId="3" fontId="10" fillId="0" borderId="7" xfId="5" applyNumberFormat="1" applyFont="1" applyBorder="1" applyAlignment="1">
      <alignment horizontal="right" vertical="center"/>
    </xf>
    <xf numFmtId="3" fontId="10" fillId="0" borderId="8" xfId="5" applyNumberFormat="1" applyFont="1" applyBorder="1" applyAlignment="1">
      <alignment horizontal="right" vertical="center"/>
    </xf>
    <xf numFmtId="3" fontId="10" fillId="0" borderId="71" xfId="5" applyNumberFormat="1" applyFont="1" applyBorder="1" applyAlignment="1">
      <alignment horizontal="right" vertical="center"/>
    </xf>
    <xf numFmtId="3" fontId="10" fillId="0" borderId="73" xfId="5" applyNumberFormat="1" applyFont="1" applyBorder="1" applyAlignment="1">
      <alignment horizontal="right" vertical="center"/>
    </xf>
    <xf numFmtId="3" fontId="12" fillId="0" borderId="8" xfId="5" applyNumberFormat="1" applyFont="1" applyBorder="1" applyAlignment="1">
      <alignment horizontal="right" vertical="center"/>
    </xf>
    <xf numFmtId="3" fontId="12" fillId="0" borderId="9" xfId="5" applyNumberFormat="1" applyFont="1" applyBorder="1" applyAlignment="1">
      <alignment horizontal="right" vertic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19" fillId="5" borderId="54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19" fillId="5" borderId="2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56" xfId="0" applyFont="1" applyFill="1" applyBorder="1" applyAlignment="1">
      <alignment horizontal="center" vertical="center" wrapText="1"/>
    </xf>
    <xf numFmtId="3" fontId="19" fillId="5" borderId="63" xfId="0" applyNumberFormat="1" applyFont="1" applyFill="1" applyBorder="1" applyAlignment="1">
      <alignment horizontal="center" vertical="center" wrapText="1"/>
    </xf>
    <xf numFmtId="3" fontId="19" fillId="5" borderId="64" xfId="0" applyNumberFormat="1" applyFont="1" applyFill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4" borderId="0" xfId="0" applyFont="1" applyFill="1" applyAlignment="1" applyProtection="1">
      <alignment horizontal="center" vertical="center"/>
      <protection locked="0"/>
    </xf>
    <xf numFmtId="0" fontId="14" fillId="0" borderId="6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9" fillId="5" borderId="66" xfId="0" applyFont="1" applyFill="1" applyBorder="1" applyAlignment="1">
      <alignment horizontal="center" vertical="center"/>
    </xf>
    <xf numFmtId="0" fontId="19" fillId="5" borderId="67" xfId="0" applyFont="1" applyFill="1" applyBorder="1" applyAlignment="1">
      <alignment horizontal="center" vertical="center"/>
    </xf>
    <xf numFmtId="0" fontId="19" fillId="5" borderId="68" xfId="0" applyFont="1" applyFill="1" applyBorder="1" applyAlignment="1">
      <alignment horizontal="center" vertical="center"/>
    </xf>
    <xf numFmtId="0" fontId="19" fillId="5" borderId="69" xfId="0" applyFont="1" applyFill="1" applyBorder="1" applyAlignment="1">
      <alignment horizontal="center" vertical="center"/>
    </xf>
    <xf numFmtId="0" fontId="19" fillId="5" borderId="70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4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51" xfId="0" applyFont="1" applyBorder="1" applyAlignment="1">
      <alignment horizontal="right" vertical="center" wrapText="1"/>
    </xf>
    <xf numFmtId="0" fontId="23" fillId="0" borderId="22" xfId="0" applyFont="1" applyBorder="1" applyAlignment="1">
      <alignment horizontal="right" vertical="center" wrapText="1"/>
    </xf>
    <xf numFmtId="0" fontId="14" fillId="4" borderId="57" xfId="0" applyFont="1" applyFill="1" applyBorder="1" applyAlignment="1" applyProtection="1">
      <alignment horizontal="center" vertical="center"/>
      <protection locked="0"/>
    </xf>
    <xf numFmtId="0" fontId="14" fillId="4" borderId="62" xfId="0" applyFont="1" applyFill="1" applyBorder="1" applyAlignment="1" applyProtection="1">
      <alignment horizontal="center" vertical="center"/>
      <protection locked="0"/>
    </xf>
    <xf numFmtId="0" fontId="14" fillId="4" borderId="58" xfId="0" applyFont="1" applyFill="1" applyBorder="1" applyAlignment="1" applyProtection="1">
      <alignment horizontal="center" vertical="center"/>
      <protection locked="0"/>
    </xf>
    <xf numFmtId="0" fontId="14" fillId="4" borderId="35" xfId="0" applyFont="1" applyFill="1" applyBorder="1" applyAlignment="1" applyProtection="1">
      <alignment horizontal="center" vertical="center"/>
      <protection locked="0"/>
    </xf>
    <xf numFmtId="0" fontId="10" fillId="0" borderId="49" xfId="5" applyFont="1" applyBorder="1" applyAlignment="1">
      <alignment vertical="center" wrapText="1"/>
    </xf>
    <xf numFmtId="3" fontId="10" fillId="0" borderId="49" xfId="5" applyNumberFormat="1" applyFont="1" applyBorder="1" applyAlignment="1">
      <alignment horizontal="center" vertical="center"/>
    </xf>
  </cellXfs>
  <cellStyles count="6">
    <cellStyle name="Normal" xfId="0" builtinId="0"/>
    <cellStyle name="Normal 2" xfId="1" xr:uid="{85634E2B-844B-4F9A-9E62-9D524D796CB5}"/>
    <cellStyle name="Normal 3" xfId="2" xr:uid="{5BBEA8C0-168D-4D86-8F3B-DAEFE29EA1C4}"/>
    <cellStyle name="Normal_bodovnik-juli 2010" xfId="3" xr:uid="{AA99B5AF-8DE6-4DE6-BBAC-AE678EBA1B74}"/>
    <cellStyle name="Normal_bodovnik-juli 2010 2" xfId="4" xr:uid="{7E2EF5E5-F6E5-45C5-88D2-7FA23D1E16C2}"/>
    <cellStyle name="Normal_бодовник-19-08" xfId="5" xr:uid="{F8F5946B-EEE4-4002-AC00-2BBDD8271E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6</xdr:col>
      <xdr:colOff>352425</xdr:colOff>
      <xdr:row>38</xdr:row>
      <xdr:rowOff>74293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9B2C6A2-2B1D-437A-94CE-19AD33BF86CE}"/>
            </a:ext>
          </a:extLst>
        </xdr:cNvPr>
        <xdr:cNvSpPr txBox="1">
          <a:spLocks noChangeArrowheads="1"/>
        </xdr:cNvSpPr>
      </xdr:nvSpPr>
      <xdr:spPr bwMode="auto">
        <a:xfrm>
          <a:off x="295275" y="9744075"/>
          <a:ext cx="6667500" cy="8648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Вредностите на здравствените услуги во кварталите се </a:t>
          </a:r>
          <a:r>
            <a:rPr lang="mk-MK" sz="700" b="1" i="0" u="none" strike="noStrike" baseline="0">
              <a:solidFill>
                <a:srgbClr val="000000"/>
              </a:solidFill>
              <a:latin typeface="+mn-lt"/>
            </a:rPr>
            <a:t>задолжително цели броеви</a:t>
          </a:r>
          <a:r>
            <a:rPr lang="en-US" sz="700" b="1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Ако треба да се</a:t>
          </a:r>
          <a:r>
            <a:rPr lang="mk-MK" sz="700" b="1" i="0" u="none" strike="noStrike" baseline="0">
              <a:solidFill>
                <a:srgbClr val="000000"/>
              </a:solidFill>
              <a:latin typeface="+mn-lt"/>
            </a:rPr>
            <a:t> брише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некој внесен податок тоа правете го со </a:t>
          </a:r>
          <a:r>
            <a:rPr lang="en-US" sz="700" b="1" i="0" u="none" strike="noStrike" baseline="0">
              <a:solidFill>
                <a:srgbClr val="000000"/>
              </a:solidFill>
              <a:latin typeface="+mn-lt"/>
            </a:rPr>
            <a:t>delete</a:t>
          </a:r>
          <a:r>
            <a:rPr lang="en-US" sz="700" b="0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Означете ја ќелијата во која треба да се брише податокот и  тогаш притиснете </a:t>
          </a:r>
          <a:r>
            <a:rPr lang="en-US" sz="700" b="0" i="0" u="none" strike="noStrike" baseline="0">
              <a:solidFill>
                <a:srgbClr val="000000"/>
              </a:solidFill>
              <a:latin typeface="+mn-lt"/>
            </a:rPr>
            <a:t>delete</a:t>
          </a:r>
        </a:p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Ако податокот го избришете со </a:t>
          </a:r>
          <a:r>
            <a:rPr lang="en-US" sz="700" b="0" i="0" u="none" strike="noStrike" baseline="0">
              <a:solidFill>
                <a:srgbClr val="000000"/>
              </a:solidFill>
              <a:latin typeface="+mn-lt"/>
            </a:rPr>
            <a:t>Space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 (</a:t>
          </a:r>
          <a:r>
            <a:rPr lang="en-US" sz="700" b="0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големата типка за проред ) тогаш ќе се јави грешка во колоните 4 и 12. Податоците се пополнуваат само во полињата што се</a:t>
          </a:r>
          <a:r>
            <a:rPr lang="mk-MK" sz="700" b="1" i="0" u="none" strike="noStrike" baseline="0">
              <a:solidFill>
                <a:srgbClr val="000000"/>
              </a:solidFill>
              <a:latin typeface="+mn-lt"/>
            </a:rPr>
            <a:t> означени со жолто.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Прво се пополнува образецот електронски, </a:t>
          </a:r>
          <a:r>
            <a:rPr lang="en-US" sz="700" b="0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+mn-lt"/>
            </a:rPr>
            <a:t>истиот се печати и потпишан од овластеното лице се доставува до ФЗОМ заедно со понудата. </a:t>
          </a:r>
          <a:endParaRPr lang="en-US" sz="700" b="0" i="0" u="none" strike="noStrike" baseline="0">
            <a:solidFill>
              <a:srgbClr val="000000"/>
            </a:solidFill>
            <a:latin typeface="+mn-lt"/>
          </a:endParaRPr>
        </a:p>
        <a:p>
          <a:pPr rtl="0"/>
          <a:r>
            <a:rPr lang="mk-MK" sz="700" b="1" i="0" baseline="0">
              <a:effectLst/>
              <a:latin typeface="+mn-lt"/>
              <a:ea typeface="+mn-ea"/>
              <a:cs typeface="+mn-cs"/>
            </a:rPr>
            <a:t>Напомена :</a:t>
          </a:r>
          <a:endParaRPr lang="mk-MK" sz="700">
            <a:effectLst/>
            <a:latin typeface="+mn-lt"/>
          </a:endParaRPr>
        </a:p>
        <a:p>
          <a:pPr rtl="0"/>
          <a:r>
            <a:rPr lang="mk-MK" sz="700" b="0" i="0" baseline="0">
              <a:effectLst/>
              <a:latin typeface="+mn-lt"/>
              <a:ea typeface="+mn-ea"/>
              <a:cs typeface="+mn-cs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700" b="0" i="0" baseline="0">
              <a:effectLst/>
              <a:latin typeface="+mn-lt"/>
              <a:ea typeface="+mn-ea"/>
              <a:cs typeface="+mn-cs"/>
            </a:rPr>
            <a:t>,</a:t>
          </a:r>
          <a:r>
            <a:rPr lang="mk-MK" sz="700" b="0" i="0" baseline="0">
              <a:effectLst/>
              <a:latin typeface="+mn-lt"/>
              <a:ea typeface="+mn-ea"/>
              <a:cs typeface="+mn-cs"/>
            </a:rPr>
            <a:t> план за ОРЛ, план за интерна, итн.)</a:t>
          </a:r>
          <a:endParaRPr lang="mk-MK" sz="700">
            <a:effectLst/>
            <a:latin typeface="+mn-lt"/>
          </a:endParaRPr>
        </a:p>
        <a:p>
          <a:pPr algn="l" rtl="0">
            <a:defRPr sz="1000"/>
          </a:pPr>
          <a:endParaRPr lang="mk-MK" sz="700" b="0" i="0" u="none" strike="noStrike" baseline="0">
            <a:solidFill>
              <a:srgbClr val="000000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76A6-F99F-4889-AFB4-BE87C4084473}">
  <sheetPr>
    <tabColor theme="0" tint="-0.14999847407452621"/>
    <pageSetUpPr fitToPage="1"/>
  </sheetPr>
  <dimension ref="A1:M36"/>
  <sheetViews>
    <sheetView showGridLines="0" tabSelected="1" zoomScaleNormal="100" workbookViewId="0">
      <selection activeCell="A34" sqref="A34:XFD34"/>
    </sheetView>
  </sheetViews>
  <sheetFormatPr defaultRowHeight="15.75" x14ac:dyDescent="0.25"/>
  <cols>
    <col min="1" max="1" width="4.42578125" style="22" customWidth="1"/>
    <col min="2" max="2" width="9.85546875" style="58" customWidth="1"/>
    <col min="3" max="3" width="50.7109375" style="59" customWidth="1"/>
    <col min="4" max="4" width="8.7109375" style="60" customWidth="1"/>
    <col min="5" max="5" width="12.7109375" style="60" customWidth="1"/>
    <col min="6" max="8" width="12.7109375" style="26" customWidth="1"/>
    <col min="9" max="10" width="8.7109375" style="26" customWidth="1"/>
    <col min="11" max="11" width="9.7109375" style="26" customWidth="1"/>
    <col min="12" max="12" width="12.7109375" style="26" customWidth="1"/>
    <col min="13" max="13" width="1.28515625" style="26" customWidth="1"/>
    <col min="14" max="16384" width="9.140625" style="26"/>
  </cols>
  <sheetData>
    <row r="1" spans="1:13" ht="24" customHeight="1" x14ac:dyDescent="0.25">
      <c r="B1" s="160" t="s">
        <v>1</v>
      </c>
      <c r="C1" s="161"/>
      <c r="D1" s="23"/>
      <c r="E1" s="24"/>
      <c r="F1" s="25"/>
      <c r="J1" s="23"/>
      <c r="K1" s="162" t="s">
        <v>44</v>
      </c>
      <c r="L1" s="163"/>
    </row>
    <row r="2" spans="1:13" ht="9" customHeight="1" x14ac:dyDescent="0.25">
      <c r="A2" s="24"/>
      <c r="B2" s="24"/>
      <c r="C2" s="24"/>
      <c r="D2" s="24"/>
      <c r="E2" s="24"/>
      <c r="H2" s="27"/>
      <c r="I2" s="24"/>
      <c r="J2" s="24"/>
    </row>
    <row r="3" spans="1:13" s="28" customFormat="1" ht="27" customHeight="1" x14ac:dyDescent="0.2">
      <c r="A3" s="167" t="s">
        <v>0</v>
      </c>
      <c r="B3" s="167"/>
      <c r="C3" s="183"/>
      <c r="D3" s="184"/>
      <c r="E3" s="184"/>
      <c r="F3" s="184"/>
      <c r="G3" s="184"/>
      <c r="H3" s="184"/>
      <c r="I3" s="184"/>
      <c r="J3" s="185"/>
    </row>
    <row r="4" spans="1:13" s="28" customFormat="1" x14ac:dyDescent="0.2">
      <c r="A4" s="29"/>
      <c r="B4" s="30"/>
      <c r="C4" s="31"/>
      <c r="D4" s="31"/>
      <c r="E4" s="31"/>
      <c r="F4" s="31"/>
      <c r="G4" s="31"/>
      <c r="H4" s="31"/>
      <c r="I4" s="31"/>
      <c r="J4" s="31"/>
    </row>
    <row r="5" spans="1:13" s="32" customFormat="1" ht="18.75" customHeight="1" x14ac:dyDescent="0.25">
      <c r="B5" s="180" t="s">
        <v>38</v>
      </c>
      <c r="C5" s="180"/>
      <c r="D5" s="180"/>
      <c r="E5" s="180"/>
      <c r="F5" s="180"/>
      <c r="G5" s="180"/>
      <c r="H5" s="180"/>
      <c r="I5" s="180"/>
      <c r="J5" s="180"/>
    </row>
    <row r="6" spans="1:13" s="33" customFormat="1" ht="21" customHeight="1" x14ac:dyDescent="0.2">
      <c r="B6" s="181" t="s">
        <v>41</v>
      </c>
      <c r="C6" s="182"/>
      <c r="D6" s="182"/>
      <c r="E6" s="182"/>
      <c r="F6" s="182"/>
      <c r="G6" s="182"/>
      <c r="H6" s="132"/>
      <c r="I6" s="69" t="s">
        <v>40</v>
      </c>
    </row>
    <row r="7" spans="1:13" s="32" customFormat="1" ht="21.75" customHeight="1" x14ac:dyDescent="0.25">
      <c r="B7" s="92"/>
      <c r="C7" s="62" t="s">
        <v>43</v>
      </c>
      <c r="D7" s="186"/>
      <c r="E7" s="186"/>
      <c r="F7" s="186"/>
      <c r="G7" s="186"/>
      <c r="H7" s="186"/>
      <c r="I7" s="186"/>
      <c r="J7" s="92"/>
      <c r="K7" s="93"/>
    </row>
    <row r="8" spans="1:13" s="34" customFormat="1" ht="13.5" thickBot="1" x14ac:dyDescent="0.25">
      <c r="A8" s="164"/>
      <c r="B8" s="164"/>
      <c r="C8" s="164"/>
      <c r="D8" s="164"/>
      <c r="E8" s="165"/>
      <c r="F8" s="165"/>
      <c r="G8" s="165"/>
      <c r="H8" s="165"/>
      <c r="I8" s="165"/>
      <c r="J8" s="166"/>
    </row>
    <row r="9" spans="1:13" s="34" customFormat="1" ht="15" customHeight="1" thickBot="1" x14ac:dyDescent="0.25">
      <c r="A9" s="82"/>
      <c r="B9" s="82"/>
      <c r="C9" s="82"/>
      <c r="D9" s="82"/>
      <c r="E9" s="86" t="s">
        <v>58</v>
      </c>
      <c r="F9" s="177" t="s">
        <v>53</v>
      </c>
      <c r="G9" s="178"/>
      <c r="H9" s="179"/>
      <c r="I9" s="177" t="s">
        <v>73</v>
      </c>
      <c r="J9" s="178"/>
      <c r="K9" s="178"/>
      <c r="L9" s="179"/>
    </row>
    <row r="10" spans="1:13" s="35" customFormat="1" ht="18.75" customHeight="1" thickBot="1" x14ac:dyDescent="0.25">
      <c r="A10" s="151" t="s">
        <v>2</v>
      </c>
      <c r="B10" s="156" t="s">
        <v>6</v>
      </c>
      <c r="C10" s="151" t="s">
        <v>39</v>
      </c>
      <c r="D10" s="158" t="s">
        <v>3</v>
      </c>
      <c r="E10" s="87" t="s">
        <v>56</v>
      </c>
      <c r="F10" s="88" t="s">
        <v>54</v>
      </c>
      <c r="G10" s="89" t="s">
        <v>55</v>
      </c>
      <c r="H10" s="172" t="s">
        <v>60</v>
      </c>
      <c r="I10" s="174" t="s">
        <v>5</v>
      </c>
      <c r="J10" s="175"/>
      <c r="K10" s="176"/>
      <c r="L10" s="151" t="s">
        <v>62</v>
      </c>
    </row>
    <row r="11" spans="1:13" s="36" customFormat="1" ht="19.5" thickTop="1" thickBot="1" x14ac:dyDescent="0.25">
      <c r="A11" s="155"/>
      <c r="B11" s="157"/>
      <c r="C11" s="155"/>
      <c r="D11" s="159"/>
      <c r="E11" s="84" t="s">
        <v>57</v>
      </c>
      <c r="F11" s="83" t="s">
        <v>57</v>
      </c>
      <c r="G11" s="85" t="s">
        <v>59</v>
      </c>
      <c r="H11" s="173"/>
      <c r="I11" s="90" t="s">
        <v>54</v>
      </c>
      <c r="J11" s="85" t="s">
        <v>55</v>
      </c>
      <c r="K11" s="91" t="s">
        <v>4</v>
      </c>
      <c r="L11" s="152"/>
    </row>
    <row r="12" spans="1:13" s="106" customFormat="1" ht="12" customHeight="1" thickBot="1" x14ac:dyDescent="0.25">
      <c r="A12" s="107">
        <v>1</v>
      </c>
      <c r="B12" s="97">
        <v>2</v>
      </c>
      <c r="C12" s="97">
        <v>3</v>
      </c>
      <c r="D12" s="98">
        <v>4</v>
      </c>
      <c r="E12" s="99">
        <v>5</v>
      </c>
      <c r="F12" s="98">
        <v>6</v>
      </c>
      <c r="G12" s="100">
        <v>7</v>
      </c>
      <c r="H12" s="101" t="s">
        <v>61</v>
      </c>
      <c r="I12" s="102">
        <v>9</v>
      </c>
      <c r="J12" s="103">
        <v>10</v>
      </c>
      <c r="K12" s="104" t="s">
        <v>63</v>
      </c>
      <c r="L12" s="105" t="s">
        <v>64</v>
      </c>
    </row>
    <row r="13" spans="1:13" s="38" customFormat="1" ht="26.25" customHeight="1" x14ac:dyDescent="0.2">
      <c r="A13" s="67">
        <v>1</v>
      </c>
      <c r="B13" s="94" t="s">
        <v>9</v>
      </c>
      <c r="C13" s="71" t="str">
        <f>IF(M13&gt;2, VLOOKUP(B13,ref_ceni!$B$6:$D$100,2,FALSE),"")</f>
        <v>Дневна болница (сместување, оброк и труд на персоналот)  за апликација на хемотерапија и/или биолошка терапија под и над 4 часа</v>
      </c>
      <c r="D13" s="37">
        <f>IF(M13&gt;0,VLOOKUP(B13,ref_ceni!$B$6:$D$100,3,FALSE),"")</f>
        <v>460</v>
      </c>
      <c r="E13" s="108"/>
      <c r="F13" s="109"/>
      <c r="G13" s="110"/>
      <c r="H13" s="111">
        <f>F13+G13</f>
        <v>0</v>
      </c>
      <c r="I13" s="112"/>
      <c r="J13" s="113"/>
      <c r="K13" s="114">
        <f>I13+J13</f>
        <v>0</v>
      </c>
      <c r="L13" s="115">
        <f>IF(M13&gt;= 2,K13*D13,0)</f>
        <v>0</v>
      </c>
      <c r="M13" s="38">
        <f>LEN(B13)</f>
        <v>4</v>
      </c>
    </row>
    <row r="14" spans="1:13" s="38" customFormat="1" ht="22.5" x14ac:dyDescent="0.2">
      <c r="A14" s="68">
        <v>2</v>
      </c>
      <c r="B14" s="95" t="s">
        <v>10</v>
      </c>
      <c r="C14" s="71" t="str">
        <f>IF(M14&gt;2, VLOOKUP(B14,ref_ceni!$B$6:$D$100,2,FALSE),"")</f>
        <v>Дневна болница (сместување и оброк) за апликација на медикаментозна терапија над 4 часа</v>
      </c>
      <c r="D14" s="37">
        <f>IF(M14&gt;0,VLOOKUP(B14,ref_ceni!$B$6:$D$100,3,FALSE),"")</f>
        <v>200</v>
      </c>
      <c r="E14" s="108"/>
      <c r="F14" s="116"/>
      <c r="G14" s="117"/>
      <c r="H14" s="111">
        <f>F14+G14</f>
        <v>0</v>
      </c>
      <c r="I14" s="118"/>
      <c r="J14" s="119"/>
      <c r="K14" s="120">
        <f t="shared" ref="K14:K24" si="0">I14+J14</f>
        <v>0</v>
      </c>
      <c r="L14" s="115">
        <f t="shared" ref="L14:L24" si="1">IF(M14&gt;= 2,K14*D14,0)</f>
        <v>0</v>
      </c>
      <c r="M14" s="38">
        <f>LEN(B14)</f>
        <v>4</v>
      </c>
    </row>
    <row r="15" spans="1:13" s="38" customFormat="1" ht="33.75" x14ac:dyDescent="0.2">
      <c r="A15" s="68">
        <v>3</v>
      </c>
      <c r="B15" s="95" t="s">
        <v>11</v>
      </c>
      <c r="C15" s="71" t="str">
        <f>IF(M15&gt;2, VLOOKUP(B15,ref_ceni!$B$6:$D$100,2,FALSE),"")</f>
        <v>Дневна болница (сместување, оброк и труд на персоналот) за психијатрија со вклучени здравствени услуги и медикаментозна терапија над 4 часа</v>
      </c>
      <c r="D15" s="37">
        <f>IF(M15&gt;0,VLOOKUP(B15,ref_ceni!$B$6:$D$100,3,FALSE),"")</f>
        <v>1100</v>
      </c>
      <c r="E15" s="108"/>
      <c r="F15" s="116"/>
      <c r="G15" s="117"/>
      <c r="H15" s="111">
        <f t="shared" ref="H15:H24" si="2">F15+G15</f>
        <v>0</v>
      </c>
      <c r="I15" s="118"/>
      <c r="J15" s="119"/>
      <c r="K15" s="120">
        <f t="shared" si="0"/>
        <v>0</v>
      </c>
      <c r="L15" s="115">
        <f t="shared" si="1"/>
        <v>0</v>
      </c>
      <c r="M15" s="38">
        <f>LEN(B15)</f>
        <v>4</v>
      </c>
    </row>
    <row r="16" spans="1:13" s="38" customFormat="1" ht="22.5" x14ac:dyDescent="0.2">
      <c r="A16" s="68">
        <v>4</v>
      </c>
      <c r="B16" s="95" t="s">
        <v>12</v>
      </c>
      <c r="C16" s="71" t="str">
        <f>IF(M16&gt;2, VLOOKUP(B16,ref_ceni!$B$6:$D$100,2,FALSE),"")</f>
        <v>Дневна болница за апликација на медикаментозна терапија под 4 часа</v>
      </c>
      <c r="D16" s="37">
        <f>IF(M16&gt;0,VLOOKUP(B16,ref_ceni!$B$6:$D$100,3,FALSE),"")</f>
        <v>130</v>
      </c>
      <c r="E16" s="108"/>
      <c r="F16" s="116"/>
      <c r="G16" s="117"/>
      <c r="H16" s="111">
        <f t="shared" si="2"/>
        <v>0</v>
      </c>
      <c r="I16" s="118"/>
      <c r="J16" s="119"/>
      <c r="K16" s="120">
        <f t="shared" si="0"/>
        <v>0</v>
      </c>
      <c r="L16" s="115">
        <f t="shared" si="1"/>
        <v>0</v>
      </c>
      <c r="M16" s="38">
        <f>LEN(B16)</f>
        <v>4</v>
      </c>
    </row>
    <row r="17" spans="1:13" s="38" customFormat="1" ht="22.5" x14ac:dyDescent="0.2">
      <c r="A17" s="68">
        <v>5</v>
      </c>
      <c r="B17" s="95" t="s">
        <v>25</v>
      </c>
      <c r="C17" s="71" t="str">
        <f>IF(M17&gt;2, VLOOKUP(B17,ref_ceni!$B$6:$D$100,2,FALSE),"")</f>
        <v>Дневна болница за административно прикажување на извршена здравствена услуга</v>
      </c>
      <c r="D17" s="37">
        <f>IF(M17&gt;0,VLOOKUP(B17,ref_ceni!$B$6:$D$100,3,FALSE),"")</f>
        <v>10</v>
      </c>
      <c r="E17" s="108"/>
      <c r="F17" s="116"/>
      <c r="G17" s="117"/>
      <c r="H17" s="111">
        <f t="shared" si="2"/>
        <v>0</v>
      </c>
      <c r="I17" s="118"/>
      <c r="J17" s="119"/>
      <c r="K17" s="120">
        <f t="shared" si="0"/>
        <v>0</v>
      </c>
      <c r="L17" s="115">
        <f t="shared" si="1"/>
        <v>0</v>
      </c>
      <c r="M17" s="38">
        <f>LEN(B17)</f>
        <v>4</v>
      </c>
    </row>
    <row r="18" spans="1:13" s="38" customFormat="1" ht="33.75" x14ac:dyDescent="0.2">
      <c r="A18" s="68">
        <v>6</v>
      </c>
      <c r="B18" s="95" t="s">
        <v>14</v>
      </c>
      <c r="C18" s="71" t="str">
        <f>IF(M18&gt;2, VLOOKUP(B18,ref_ceni!$B$6:$D$100,2,FALSE),"")</f>
        <v xml:space="preserve">Болнички ден во стационар (сместување, оброци и труд на персоналот) со вклучени здравствени услуги и медикаментозна терапија во психијатрија за болните </v>
      </c>
      <c r="D18" s="37">
        <f>IF(M18&gt;0,VLOOKUP(B18,ref_ceni!$B$6:$D$100,3,FALSE),"")</f>
        <v>1400</v>
      </c>
      <c r="E18" s="108"/>
      <c r="F18" s="116"/>
      <c r="G18" s="117"/>
      <c r="H18" s="111">
        <f t="shared" si="2"/>
        <v>0</v>
      </c>
      <c r="I18" s="118"/>
      <c r="J18" s="119"/>
      <c r="K18" s="120">
        <f t="shared" si="0"/>
        <v>0</v>
      </c>
      <c r="L18" s="115">
        <f t="shared" si="1"/>
        <v>0</v>
      </c>
      <c r="M18" s="38">
        <f t="shared" ref="M18:M24" si="3">LEN(B18)</f>
        <v>4</v>
      </c>
    </row>
    <row r="19" spans="1:13" s="38" customFormat="1" ht="33.75" x14ac:dyDescent="0.2">
      <c r="A19" s="68">
        <v>7</v>
      </c>
      <c r="B19" s="95" t="s">
        <v>67</v>
      </c>
      <c r="C19" s="71" t="str">
        <f>IF(M19&gt;2, VLOOKUP(B19,ref_ceni!$B$6:$D$100,2,FALSE),"")</f>
        <v>Болнички ден во стационар (сместување, оброци и труд на персоналот) со вклучени здравствени услуги и медикаментозна терапија за хронично болни</v>
      </c>
      <c r="D19" s="37">
        <v>1930</v>
      </c>
      <c r="E19" s="108"/>
      <c r="F19" s="116"/>
      <c r="G19" s="117"/>
      <c r="H19" s="111">
        <f t="shared" si="2"/>
        <v>0</v>
      </c>
      <c r="I19" s="118"/>
      <c r="J19" s="119"/>
      <c r="K19" s="120">
        <f t="shared" si="0"/>
        <v>0</v>
      </c>
      <c r="L19" s="115">
        <f t="shared" si="1"/>
        <v>0</v>
      </c>
      <c r="M19" s="38">
        <f t="shared" si="3"/>
        <v>5</v>
      </c>
    </row>
    <row r="20" spans="1:13" s="38" customFormat="1" ht="45" x14ac:dyDescent="0.2">
      <c r="A20" s="68">
        <v>8</v>
      </c>
      <c r="B20" s="133" t="s">
        <v>68</v>
      </c>
      <c r="C20" s="71" t="str">
        <f>IF(M20&gt;2, VLOOKUP(B20,ref_ceni!$B$6:$D$100,2,FALSE),"")</f>
        <v>Болнички ден во стационар (сместување, оброци и труд на персоналот) со вклучени здравствени услуги и медикаментозна терапија за продолжено болничко лекување во заводи и специјални болници за пациенти по решение на ФЗО</v>
      </c>
      <c r="D20" s="37">
        <v>1930</v>
      </c>
      <c r="E20" s="108"/>
      <c r="F20" s="116"/>
      <c r="G20" s="117"/>
      <c r="H20" s="111">
        <f t="shared" si="2"/>
        <v>0</v>
      </c>
      <c r="I20" s="118"/>
      <c r="J20" s="119"/>
      <c r="K20" s="120">
        <f t="shared" si="0"/>
        <v>0</v>
      </c>
      <c r="L20" s="115">
        <f t="shared" si="1"/>
        <v>0</v>
      </c>
      <c r="M20" s="38">
        <f t="shared" si="3"/>
        <v>5</v>
      </c>
    </row>
    <row r="21" spans="1:13" s="38" customFormat="1" ht="22.5" x14ac:dyDescent="0.2">
      <c r="A21" s="68">
        <v>9</v>
      </c>
      <c r="B21" s="95" t="s">
        <v>15</v>
      </c>
      <c r="C21" s="71" t="str">
        <f>IF(M21&gt;2, VLOOKUP(B21,ref_ceni!$B$6:$D$100,2,FALSE),"")</f>
        <v>Болнички ден во стационар (сместување и оброци) за придружник на болно дете на возраст до 3 години</v>
      </c>
      <c r="D21" s="37">
        <f>IF(M21&gt;0,VLOOKUP(B21,ref_ceni!$B$6:$D$100,3,FALSE),"")</f>
        <v>350</v>
      </c>
      <c r="E21" s="108"/>
      <c r="F21" s="116"/>
      <c r="G21" s="117"/>
      <c r="H21" s="111">
        <f t="shared" si="2"/>
        <v>0</v>
      </c>
      <c r="I21" s="118"/>
      <c r="J21" s="119"/>
      <c r="K21" s="120">
        <f t="shared" si="0"/>
        <v>0</v>
      </c>
      <c r="L21" s="115">
        <f t="shared" si="1"/>
        <v>0</v>
      </c>
      <c r="M21" s="38">
        <f t="shared" si="3"/>
        <v>4</v>
      </c>
    </row>
    <row r="22" spans="1:13" s="38" customFormat="1" ht="22.5" x14ac:dyDescent="0.2">
      <c r="A22" s="68">
        <v>10</v>
      </c>
      <c r="B22" s="95" t="s">
        <v>16</v>
      </c>
      <c r="C22" s="71" t="str">
        <f>IF(M22&gt;2, VLOOKUP(B22,ref_ceni!$B$6:$D$100,2,FALSE),"")</f>
        <v>Болнички ден во стационар со вклучени здравствени услуги и медикаментозна терапија за болни во герентологија</v>
      </c>
      <c r="D22" s="37">
        <v>1160</v>
      </c>
      <c r="E22" s="108"/>
      <c r="F22" s="116"/>
      <c r="G22" s="117"/>
      <c r="H22" s="111">
        <f t="shared" si="2"/>
        <v>0</v>
      </c>
      <c r="I22" s="118"/>
      <c r="J22" s="119"/>
      <c r="K22" s="120">
        <f t="shared" si="0"/>
        <v>0</v>
      </c>
      <c r="L22" s="115">
        <f t="shared" si="1"/>
        <v>0</v>
      </c>
      <c r="M22" s="38">
        <f t="shared" si="3"/>
        <v>4</v>
      </c>
    </row>
    <row r="23" spans="1:13" s="38" customFormat="1" ht="33.75" x14ac:dyDescent="0.2">
      <c r="A23" s="68">
        <v>11</v>
      </c>
      <c r="B23" s="95" t="s">
        <v>32</v>
      </c>
      <c r="C23" s="71" t="str">
        <f>IF(M23&gt;2, VLOOKUP(B23,ref_ceni!$B$6:$D$100,2,FALSE),"")</f>
        <v>Болнички ден во стационар на терциерно ниво (физикална и медицинска рехабилитација, сместување, оброци, труд на персонал и лекови како продолжено болничко лекување)</v>
      </c>
      <c r="D23" s="37">
        <f>IF(M23&gt;0,VLOOKUP(B23,ref_ceni!$B$6:$D$100,3,FALSE),"")</f>
        <v>2270</v>
      </c>
      <c r="E23" s="108"/>
      <c r="F23" s="116"/>
      <c r="G23" s="117"/>
      <c r="H23" s="111">
        <f t="shared" si="2"/>
        <v>0</v>
      </c>
      <c r="I23" s="118"/>
      <c r="J23" s="119"/>
      <c r="K23" s="120">
        <f t="shared" si="0"/>
        <v>0</v>
      </c>
      <c r="L23" s="115">
        <f t="shared" si="1"/>
        <v>0</v>
      </c>
      <c r="M23" s="38">
        <f t="shared" si="3"/>
        <v>4</v>
      </c>
    </row>
    <row r="24" spans="1:13" s="38" customFormat="1" ht="15" customHeight="1" thickBot="1" x14ac:dyDescent="0.25">
      <c r="A24" s="68">
        <v>12</v>
      </c>
      <c r="B24" s="96" t="s">
        <v>35</v>
      </c>
      <c r="C24" s="71" t="str">
        <f>IF(M24&gt;2, VLOOKUP(B24,ref_ceni!$B$6:$D$100,2,FALSE),"")</f>
        <v>Роботски третман за болнички пациенти на терциерно ниво</v>
      </c>
      <c r="D24" s="37">
        <f>IF(M24&gt;0,VLOOKUP(B24,ref_ceni!$B$6:$D$100,3,FALSE),"")</f>
        <v>1210</v>
      </c>
      <c r="E24" s="108"/>
      <c r="F24" s="116"/>
      <c r="G24" s="117"/>
      <c r="H24" s="111">
        <f t="shared" si="2"/>
        <v>0</v>
      </c>
      <c r="I24" s="118"/>
      <c r="J24" s="119"/>
      <c r="K24" s="120">
        <f t="shared" si="0"/>
        <v>0</v>
      </c>
      <c r="L24" s="115">
        <f t="shared" si="1"/>
        <v>0</v>
      </c>
      <c r="M24" s="38">
        <f t="shared" si="3"/>
        <v>4</v>
      </c>
    </row>
    <row r="25" spans="1:13" s="39" customFormat="1" ht="15.75" customHeight="1" thickBot="1" x14ac:dyDescent="0.25">
      <c r="A25" s="64"/>
      <c r="B25" s="65"/>
      <c r="C25" s="153" t="s">
        <v>4</v>
      </c>
      <c r="D25" s="154"/>
      <c r="E25" s="121">
        <f>SUM(E13:E24)</f>
        <v>0</v>
      </c>
      <c r="F25" s="122">
        <f t="shared" ref="F25:J25" si="4">SUM(F13:F24)</f>
        <v>0</v>
      </c>
      <c r="G25" s="123">
        <f t="shared" si="4"/>
        <v>0</v>
      </c>
      <c r="H25" s="124">
        <f t="shared" si="4"/>
        <v>0</v>
      </c>
      <c r="I25" s="125">
        <f t="shared" si="4"/>
        <v>0</v>
      </c>
      <c r="J25" s="126">
        <f t="shared" si="4"/>
        <v>0</v>
      </c>
      <c r="K25" s="127">
        <f xml:space="preserve"> SUM(K13:K24)</f>
        <v>0</v>
      </c>
      <c r="L25" s="128">
        <f xml:space="preserve"> SUM(L13:L24)</f>
        <v>0</v>
      </c>
    </row>
    <row r="26" spans="1:13" s="39" customFormat="1" ht="12.75" x14ac:dyDescent="0.2">
      <c r="A26" s="40"/>
      <c r="B26" s="41"/>
      <c r="C26" s="42"/>
      <c r="D26" s="43"/>
      <c r="E26" s="43"/>
      <c r="F26" s="44"/>
      <c r="G26" s="44"/>
      <c r="H26" s="44"/>
      <c r="I26" s="44"/>
    </row>
    <row r="27" spans="1:13" s="39" customFormat="1" ht="12.75" x14ac:dyDescent="0.2">
      <c r="A27" s="55"/>
      <c r="B27" s="129"/>
      <c r="C27" s="130"/>
      <c r="D27" s="43"/>
      <c r="E27" s="43"/>
      <c r="G27" s="131"/>
    </row>
    <row r="28" spans="1:13" s="39" customFormat="1" ht="12.75" x14ac:dyDescent="0.2">
      <c r="A28" s="55"/>
      <c r="B28" s="129"/>
      <c r="C28" s="130"/>
      <c r="D28" s="43"/>
      <c r="E28" s="43"/>
      <c r="G28" s="131"/>
    </row>
    <row r="29" spans="1:13" s="38" customFormat="1" ht="18" customHeight="1" x14ac:dyDescent="0.2">
      <c r="B29" s="62" t="s">
        <v>42</v>
      </c>
      <c r="C29" s="75"/>
      <c r="D29" s="66" t="s">
        <v>40</v>
      </c>
      <c r="E29" s="45"/>
      <c r="G29" s="54"/>
      <c r="H29" s="169" t="s">
        <v>45</v>
      </c>
      <c r="I29" s="170"/>
      <c r="J29" s="170"/>
      <c r="K29" s="171"/>
    </row>
    <row r="30" spans="1:13" s="38" customFormat="1" ht="14.25" customHeight="1" x14ac:dyDescent="0.2">
      <c r="A30" s="46"/>
      <c r="B30" s="45"/>
      <c r="C30" s="47"/>
      <c r="D30" s="53"/>
      <c r="E30" s="53"/>
      <c r="H30" s="168"/>
      <c r="I30" s="168"/>
      <c r="J30" s="168"/>
      <c r="K30" s="168"/>
    </row>
    <row r="31" spans="1:13" s="38" customFormat="1" ht="16.5" customHeight="1" x14ac:dyDescent="0.2">
      <c r="B31" s="63" t="s">
        <v>46</v>
      </c>
      <c r="C31" s="76"/>
      <c r="H31" s="168"/>
      <c r="I31" s="168"/>
      <c r="J31" s="168"/>
      <c r="K31" s="168"/>
    </row>
    <row r="32" spans="1:13" x14ac:dyDescent="0.25">
      <c r="A32" s="39"/>
      <c r="B32" s="26"/>
      <c r="C32" s="26"/>
    </row>
    <row r="33" spans="1:10" s="38" customFormat="1" ht="12.75" x14ac:dyDescent="0.2">
      <c r="A33" s="48"/>
      <c r="B33" s="48"/>
      <c r="C33" s="49"/>
      <c r="D33" s="39"/>
      <c r="E33" s="50"/>
      <c r="F33" s="61"/>
      <c r="G33" s="61"/>
    </row>
    <row r="34" spans="1:10" s="38" customFormat="1" ht="19.149999999999999" customHeight="1" x14ac:dyDescent="0.2">
      <c r="A34" s="51"/>
      <c r="B34" s="52"/>
      <c r="C34" s="47"/>
      <c r="D34" s="53"/>
      <c r="E34" s="53"/>
      <c r="F34" s="52"/>
      <c r="G34" s="52"/>
      <c r="H34" s="52"/>
      <c r="I34" s="52"/>
      <c r="J34" s="54"/>
    </row>
    <row r="35" spans="1:10" s="38" customFormat="1" ht="12.95" customHeight="1" x14ac:dyDescent="0.2">
      <c r="A35" s="55"/>
      <c r="C35" s="56"/>
      <c r="D35" s="57"/>
      <c r="E35" s="57"/>
    </row>
    <row r="36" spans="1:10" ht="31.15" customHeight="1" x14ac:dyDescent="0.25"/>
  </sheetData>
  <sheetProtection algorithmName="SHA-512" hashValue="4sENfEncRok73e/l62WeGRBSiz1KNAmtzRPBM1zIB4OjTzIXoud1r1yUDYIj/Q5GmIvC5AAfSJH97QAe/iQ1mQ==" saltValue="Ppf885EoCQ01DzuJr+8QvA==" spinCount="100000" sheet="1" formatRows="0" insertColumns="0"/>
  <mergeCells count="20">
    <mergeCell ref="B1:C1"/>
    <mergeCell ref="K1:L1"/>
    <mergeCell ref="A8:J8"/>
    <mergeCell ref="A3:B3"/>
    <mergeCell ref="H30:K31"/>
    <mergeCell ref="H29:K29"/>
    <mergeCell ref="H10:H11"/>
    <mergeCell ref="I10:K10"/>
    <mergeCell ref="I9:L9"/>
    <mergeCell ref="F9:H9"/>
    <mergeCell ref="B5:J5"/>
    <mergeCell ref="B6:G6"/>
    <mergeCell ref="C3:J3"/>
    <mergeCell ref="D7:I7"/>
    <mergeCell ref="L10:L11"/>
    <mergeCell ref="C25:D25"/>
    <mergeCell ref="A10:A11"/>
    <mergeCell ref="B10:B11"/>
    <mergeCell ref="C10:C11"/>
    <mergeCell ref="D10:D11"/>
  </mergeCells>
  <phoneticPr fontId="3" type="noConversion"/>
  <printOptions horizontalCentered="1"/>
  <pageMargins left="0.25" right="0.25" top="0.44" bottom="0.46" header="0.3" footer="0.3"/>
  <pageSetup paperSize="9" scale="80" fitToWidth="0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4D77-04DA-4B5A-9556-3484BF6FBA45}">
  <sheetPr>
    <tabColor rgb="FFFFFF00"/>
  </sheetPr>
  <dimension ref="A2:F17"/>
  <sheetViews>
    <sheetView showGridLines="0" topLeftCell="A5" workbookViewId="0">
      <selection activeCell="C21" sqref="C21"/>
    </sheetView>
  </sheetViews>
  <sheetFormatPr defaultRowHeight="12.75" x14ac:dyDescent="0.2"/>
  <cols>
    <col min="1" max="1" width="6.28515625" style="3" customWidth="1"/>
    <col min="2" max="2" width="9.140625" style="3" customWidth="1"/>
    <col min="3" max="3" width="88.7109375" style="3" customWidth="1"/>
    <col min="4" max="4" width="13.5703125" style="2" customWidth="1"/>
    <col min="5" max="5" width="26.42578125" style="2" customWidth="1"/>
    <col min="6" max="6" width="36.42578125" style="1" customWidth="1"/>
    <col min="7" max="16384" width="9.140625" style="2"/>
  </cols>
  <sheetData>
    <row r="2" spans="1:6" s="74" customFormat="1" ht="20.25" customHeight="1" x14ac:dyDescent="0.2">
      <c r="A2" s="72" t="s">
        <v>26</v>
      </c>
      <c r="B2" s="72"/>
      <c r="C2" s="72"/>
      <c r="D2" s="72"/>
      <c r="E2" s="72"/>
      <c r="F2" s="73"/>
    </row>
    <row r="4" spans="1:6" ht="13.5" thickBot="1" x14ac:dyDescent="0.25"/>
    <row r="5" spans="1:6" s="3" customFormat="1" ht="26.25" thickBot="1" x14ac:dyDescent="0.25">
      <c r="A5" s="4" t="s">
        <v>2</v>
      </c>
      <c r="B5" s="4" t="s">
        <v>7</v>
      </c>
      <c r="C5" s="4" t="s">
        <v>18</v>
      </c>
      <c r="D5" s="10" t="s">
        <v>8</v>
      </c>
      <c r="E5" s="4" t="s">
        <v>27</v>
      </c>
      <c r="F5" s="70" t="s">
        <v>52</v>
      </c>
    </row>
    <row r="6" spans="1:6" s="12" customFormat="1" ht="25.5" x14ac:dyDescent="0.2">
      <c r="A6" s="17">
        <v>1</v>
      </c>
      <c r="B6" s="77" t="s">
        <v>9</v>
      </c>
      <c r="C6" s="11" t="s">
        <v>21</v>
      </c>
      <c r="D6" s="142">
        <v>460</v>
      </c>
      <c r="E6" s="5" t="s">
        <v>19</v>
      </c>
      <c r="F6" s="149" t="s">
        <v>47</v>
      </c>
    </row>
    <row r="7" spans="1:6" s="12" customFormat="1" x14ac:dyDescent="0.2">
      <c r="A7" s="18">
        <v>2</v>
      </c>
      <c r="B7" s="78" t="s">
        <v>10</v>
      </c>
      <c r="C7" s="13" t="s">
        <v>22</v>
      </c>
      <c r="D7" s="143">
        <v>200</v>
      </c>
      <c r="E7" s="6" t="s">
        <v>19</v>
      </c>
      <c r="F7" s="150"/>
    </row>
    <row r="8" spans="1:6" s="12" customFormat="1" ht="25.5" x14ac:dyDescent="0.2">
      <c r="A8" s="18">
        <v>3</v>
      </c>
      <c r="B8" s="78" t="s">
        <v>11</v>
      </c>
      <c r="C8" s="13" t="s">
        <v>23</v>
      </c>
      <c r="D8" s="143">
        <v>1100</v>
      </c>
      <c r="E8" s="6" t="s">
        <v>29</v>
      </c>
      <c r="F8" s="137" t="s">
        <v>48</v>
      </c>
    </row>
    <row r="9" spans="1:6" s="12" customFormat="1" x14ac:dyDescent="0.2">
      <c r="A9" s="19">
        <v>4</v>
      </c>
      <c r="B9" s="79" t="s">
        <v>12</v>
      </c>
      <c r="C9" s="14" t="s">
        <v>13</v>
      </c>
      <c r="D9" s="144">
        <v>130</v>
      </c>
      <c r="E9" s="7" t="s">
        <v>20</v>
      </c>
      <c r="F9" s="137" t="s">
        <v>49</v>
      </c>
    </row>
    <row r="10" spans="1:6" s="12" customFormat="1" ht="13.5" thickBot="1" x14ac:dyDescent="0.25">
      <c r="A10" s="19">
        <v>5</v>
      </c>
      <c r="B10" s="78" t="s">
        <v>25</v>
      </c>
      <c r="C10" s="14" t="s">
        <v>30</v>
      </c>
      <c r="D10" s="144">
        <v>10</v>
      </c>
      <c r="E10" s="7" t="s">
        <v>31</v>
      </c>
      <c r="F10" s="138" t="s">
        <v>50</v>
      </c>
    </row>
    <row r="11" spans="1:6" s="12" customFormat="1" ht="25.5" x14ac:dyDescent="0.2">
      <c r="A11" s="17">
        <v>1</v>
      </c>
      <c r="B11" s="77" t="s">
        <v>14</v>
      </c>
      <c r="C11" s="11" t="s">
        <v>28</v>
      </c>
      <c r="D11" s="145">
        <v>1400</v>
      </c>
      <c r="E11" s="134" t="s">
        <v>29</v>
      </c>
      <c r="F11" s="136" t="s">
        <v>48</v>
      </c>
    </row>
    <row r="12" spans="1:6" s="12" customFormat="1" ht="25.5" x14ac:dyDescent="0.2">
      <c r="A12" s="18">
        <v>2</v>
      </c>
      <c r="B12" s="78" t="s">
        <v>67</v>
      </c>
      <c r="C12" s="187" t="s">
        <v>69</v>
      </c>
      <c r="D12" s="143">
        <v>1930</v>
      </c>
      <c r="E12" s="188" t="s">
        <v>71</v>
      </c>
      <c r="F12" s="139" t="s">
        <v>72</v>
      </c>
    </row>
    <row r="13" spans="1:6" s="12" customFormat="1" ht="38.25" x14ac:dyDescent="0.2">
      <c r="A13" s="18">
        <v>3</v>
      </c>
      <c r="B13" s="78" t="s">
        <v>68</v>
      </c>
      <c r="C13" s="187" t="s">
        <v>70</v>
      </c>
      <c r="D13" s="143">
        <v>1930</v>
      </c>
      <c r="E13" s="188" t="s">
        <v>71</v>
      </c>
      <c r="F13" s="139" t="s">
        <v>72</v>
      </c>
    </row>
    <row r="14" spans="1:6" s="12" customFormat="1" ht="25.5" x14ac:dyDescent="0.2">
      <c r="A14" s="18">
        <v>4</v>
      </c>
      <c r="B14" s="78" t="s">
        <v>15</v>
      </c>
      <c r="C14" s="13" t="s">
        <v>24</v>
      </c>
      <c r="D14" s="146">
        <v>350</v>
      </c>
      <c r="E14" s="135" t="s">
        <v>19</v>
      </c>
      <c r="F14" s="139" t="s">
        <v>47</v>
      </c>
    </row>
    <row r="15" spans="1:6" s="12" customFormat="1" ht="25.5" x14ac:dyDescent="0.2">
      <c r="A15" s="19">
        <v>5</v>
      </c>
      <c r="B15" s="79" t="s">
        <v>16</v>
      </c>
      <c r="C15" s="14" t="s">
        <v>17</v>
      </c>
      <c r="D15" s="144">
        <v>1160</v>
      </c>
      <c r="E15" s="7" t="s">
        <v>65</v>
      </c>
      <c r="F15" s="139" t="s">
        <v>66</v>
      </c>
    </row>
    <row r="16" spans="1:6" ht="25.5" x14ac:dyDescent="0.2">
      <c r="A16" s="20">
        <v>6</v>
      </c>
      <c r="B16" s="80" t="s">
        <v>32</v>
      </c>
      <c r="C16" s="15" t="s">
        <v>33</v>
      </c>
      <c r="D16" s="147">
        <v>2270</v>
      </c>
      <c r="E16" s="8" t="s">
        <v>34</v>
      </c>
      <c r="F16" s="140" t="s">
        <v>51</v>
      </c>
    </row>
    <row r="17" spans="1:6" ht="51.75" thickBot="1" x14ac:dyDescent="0.25">
      <c r="A17" s="21">
        <v>7</v>
      </c>
      <c r="B17" s="81" t="s">
        <v>35</v>
      </c>
      <c r="C17" s="16" t="s">
        <v>36</v>
      </c>
      <c r="D17" s="148">
        <v>1210</v>
      </c>
      <c r="E17" s="9" t="s">
        <v>34</v>
      </c>
      <c r="F17" s="141" t="s">
        <v>37</v>
      </c>
    </row>
  </sheetData>
  <mergeCells count="1">
    <mergeCell ref="F6:F7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 2-Б</vt:lpstr>
      <vt:lpstr>ref_ceni</vt:lpstr>
      <vt:lpstr>'ПЛ 2-Б'!Print_Area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2026-10-07T13:21:56Z</cp:lastPrinted>
  <dcterms:created xsi:type="dcterms:W3CDTF">2008-07-24T09:02:43Z</dcterms:created>
  <dcterms:modified xsi:type="dcterms:W3CDTF">2026-10-07T13:22:09Z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2025-12-02T18:40:25Z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e25a5c5b-1654-4fc5-aa3e-a2205c0a6e3e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